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270" windowWidth="15480" windowHeight="11640" activeTab="0"/>
  </bookViews>
  <sheets>
    <sheet name="formulaire" sheetId="1" r:id="rId1"/>
    <sheet name="Fielddefinitions" sheetId="2" state="hidden" r:id="rId2"/>
    <sheet name="Forminformations" sheetId="3" state="hidden" r:id="rId3"/>
    <sheet name="Tables" sheetId="4" state="hidden" r:id="rId4"/>
  </sheets>
  <definedNames>
    <definedName name="_xlnm.Print_Area" localSheetId="0">'formulaire'!$A$1:$N$436</definedName>
    <definedName name="_xlnm.Print_Titles" localSheetId="0">'formulaire'!$3:$4</definedName>
    <definedName name="ZellLinie1_Bereich">'formulaire'!$B$58:$M$73</definedName>
    <definedName name="ZellLinie1_Feld1">'formulaire'!$G$60</definedName>
    <definedName name="ZellLinie10_Bereich">'formulaire'!$B$202:$M$217</definedName>
    <definedName name="ZellLinie10_Feld1">'formulaire'!$G$204</definedName>
    <definedName name="ZellLinie11_Bereich">'formulaire'!$B$218:$M$233</definedName>
    <definedName name="ZellLinie11_Feld1">'formulaire'!$G$220</definedName>
    <definedName name="ZellLinie12_Bereich">'formulaire'!$B$234:$M$249</definedName>
    <definedName name="ZellLinie12_Feld1">'formulaire'!$G$236</definedName>
    <definedName name="ZellLinie13_Bereich">'formulaire'!$B$250:$M$265</definedName>
    <definedName name="ZellLinie13_Feld1">'formulaire'!$G$252</definedName>
    <definedName name="ZellLinie14_Bereich">'formulaire'!$B$266:$M$281</definedName>
    <definedName name="ZellLinie14_Feld1">'formulaire'!$G$268</definedName>
    <definedName name="ZellLinie15_Bereich">'formulaire'!$B$282:$M$297</definedName>
    <definedName name="ZellLinie15_Feld1">'formulaire'!$G$284</definedName>
    <definedName name="ZellLinie16_Bereich">'formulaire'!$B$298:$M$313</definedName>
    <definedName name="ZellLinie16_Feld1">'formulaire'!$G$300</definedName>
    <definedName name="ZellLinie17_Bereich">'formulaire'!$B$314:$M$329</definedName>
    <definedName name="ZellLinie17_Feld1">'formulaire'!$G$316</definedName>
    <definedName name="ZellLinie18_Bereich">'formulaire'!$B$330:$M$345</definedName>
    <definedName name="ZellLinie18_Feld1">'formulaire'!$G$332</definedName>
    <definedName name="ZellLinie19_Bereich">'formulaire'!$B$346:$M$361</definedName>
    <definedName name="ZellLinie19_Feld1">'formulaire'!$G$348</definedName>
    <definedName name="ZellLinie2_Bereich">'formulaire'!$B$74:$M$89</definedName>
    <definedName name="ZellLinie2_Feld1">'formulaire'!$G$76</definedName>
    <definedName name="ZellLinie20_Bereich">'formulaire'!$B$362:$M$377</definedName>
    <definedName name="ZellLinie20_Feld1">'formulaire'!$G$364</definedName>
    <definedName name="ZellLinie3_Bereich">'formulaire'!$B$90:$M$105</definedName>
    <definedName name="ZellLinie3_Feld1">'formulaire'!$G$92</definedName>
    <definedName name="ZellLinie4_Bereich">'formulaire'!$B$106:$M$121</definedName>
    <definedName name="ZellLinie4_Feld1">'formulaire'!$G$108</definedName>
    <definedName name="ZellLinie5_Bereich">'formulaire'!$B$122:$M$137</definedName>
    <definedName name="ZellLinie5_Feld1">'formulaire'!$G$124</definedName>
    <definedName name="ZellLinie6_Bereich">'formulaire'!$B$138:$M$153</definedName>
    <definedName name="ZellLinie6_Feld1">'formulaire'!$G$140</definedName>
    <definedName name="ZellLinie7_Bereich">'formulaire'!$B$154:$M$169</definedName>
    <definedName name="ZellLinie7_Feld1">'formulaire'!$G$156</definedName>
    <definedName name="ZellLinie8_Bereich">'formulaire'!$B$170:$M$185</definedName>
    <definedName name="ZellLinie8_Feld1">'formulaire'!$G$172</definedName>
    <definedName name="ZellLinie9_Bereich">'formulaire'!$B$186:$M$201</definedName>
    <definedName name="ZellLinie9_Feld1">'formulaire'!$G$188</definedName>
  </definedNames>
  <calcPr fullCalcOnLoad="1"/>
</workbook>
</file>

<file path=xl/sharedStrings.xml><?xml version="1.0" encoding="utf-8"?>
<sst xmlns="http://schemas.openxmlformats.org/spreadsheetml/2006/main" count="1423" uniqueCount="264">
  <si>
    <t>1.</t>
  </si>
  <si>
    <t>2.</t>
  </si>
  <si>
    <t>3.</t>
  </si>
  <si>
    <t>FieldName</t>
  </si>
  <si>
    <t>Label</t>
  </si>
  <si>
    <t>HTML-Type</t>
  </si>
  <si>
    <t>TableID</t>
  </si>
  <si>
    <t>TableName</t>
  </si>
  <si>
    <t>FieldType</t>
  </si>
  <si>
    <t>FieldLen</t>
  </si>
  <si>
    <t>HTML-Len</t>
  </si>
  <si>
    <t>HTML-List</t>
  </si>
  <si>
    <t>Visible</t>
  </si>
  <si>
    <t>Public</t>
  </si>
  <si>
    <t>Formname</t>
  </si>
  <si>
    <t>Build</t>
  </si>
  <si>
    <t>Datum</t>
  </si>
  <si>
    <t>Beschreibung</t>
  </si>
  <si>
    <t>T</t>
  </si>
  <si>
    <t>Required</t>
  </si>
  <si>
    <t>Nr.</t>
  </si>
  <si>
    <t>Value</t>
  </si>
  <si>
    <t>R</t>
  </si>
  <si>
    <t>HTML-Height</t>
  </si>
  <si>
    <t>/</t>
  </si>
  <si>
    <t>3.1</t>
  </si>
  <si>
    <t>3.2</t>
  </si>
  <si>
    <t>3.3</t>
  </si>
  <si>
    <t>V</t>
  </si>
  <si>
    <t>I</t>
  </si>
  <si>
    <t>GEWINN_DATUM</t>
  </si>
  <si>
    <t>D</t>
  </si>
  <si>
    <t>MM/YYYY</t>
  </si>
  <si>
    <t>A</t>
  </si>
  <si>
    <t>BEMERKUNG_BAG</t>
  </si>
  <si>
    <t>GEWINN_LAND</t>
  </si>
  <si>
    <t>ZELLLINIEN</t>
  </si>
  <si>
    <t>#</t>
  </si>
  <si>
    <t>G-IMP-</t>
  </si>
  <si>
    <t>Fax</t>
  </si>
  <si>
    <t>-</t>
  </si>
  <si>
    <t>2.1</t>
  </si>
  <si>
    <t>2.2</t>
  </si>
  <si>
    <t>3.4</t>
  </si>
  <si>
    <t>3.5</t>
  </si>
  <si>
    <t>ZELL_BEZEICHNUNG_ORG</t>
  </si>
  <si>
    <t>GES Bezeichung der Zelllinie ORGINAL</t>
  </si>
  <si>
    <t>ZELL_BEZEICHNUNG_BAG</t>
  </si>
  <si>
    <t>ZELL_EXPORTLAND</t>
  </si>
  <si>
    <t>GES 2.2 Exportland</t>
  </si>
  <si>
    <t>ZELL_AUSLAND_REGISTRIERUNG</t>
  </si>
  <si>
    <t>GES 2.2 Registrierung der Zelllinie im Ausland (link)</t>
  </si>
  <si>
    <t>ZELL_AUSLAND_KONTAKT</t>
  </si>
  <si>
    <t>GES 2.2 Kontakt zum Anbieter im Ausland (link)</t>
  </si>
  <si>
    <t>ZELL_AUSLAND_CHARAKTERISTIKA</t>
  </si>
  <si>
    <t>GES 2.2 Zellcharakteristika (link)</t>
  </si>
  <si>
    <t>GES 1.1 Vorname</t>
  </si>
  <si>
    <t>GES 1.1 Name</t>
  </si>
  <si>
    <t>GES 1.1 Titel</t>
  </si>
  <si>
    <t>GES 1.1 Firma</t>
  </si>
  <si>
    <t>GES 1.1 Strasse Nr</t>
  </si>
  <si>
    <t>GES 1.1 Postfach</t>
  </si>
  <si>
    <t>GES 1.1 PLZ</t>
  </si>
  <si>
    <t>GES 1.1 Ort</t>
  </si>
  <si>
    <t>ANZAHL_IMPORT</t>
  </si>
  <si>
    <t>GES_VORNAME</t>
  </si>
  <si>
    <t>GES_NAME</t>
  </si>
  <si>
    <t>GES_TITEL</t>
  </si>
  <si>
    <t>GES_FIRMA</t>
  </si>
  <si>
    <t>GES_STRASSE</t>
  </si>
  <si>
    <t>GES_POSTFACH</t>
  </si>
  <si>
    <t>GES_PLZ</t>
  </si>
  <si>
    <t>GES_ORT</t>
  </si>
  <si>
    <t>GES 2.1 Wie viele Stammzelllinien importieren</t>
  </si>
  <si>
    <t>GES Bezeichung der Zelllinie BAG</t>
  </si>
  <si>
    <t>GES Gewinnungsland</t>
  </si>
  <si>
    <t>GES Gewinnungsdatum</t>
  </si>
  <si>
    <t>TITEL_PROJEKT</t>
  </si>
  <si>
    <t>GES 3.1 Titel Forschungsprojekt</t>
  </si>
  <si>
    <t>GES 3.2 Vorname</t>
  </si>
  <si>
    <t>GES 3.2 Name</t>
  </si>
  <si>
    <t>GES 3.2 Titel</t>
  </si>
  <si>
    <t>GES 3.2 Firma</t>
  </si>
  <si>
    <t>GES 3.2 Strasse Nr</t>
  </si>
  <si>
    <t>GES 3.2 Postfach</t>
  </si>
  <si>
    <t>GES 3.2 PLZ</t>
  </si>
  <si>
    <t>GES 3.2 Ort</t>
  </si>
  <si>
    <t>BEGINN_DATUM</t>
  </si>
  <si>
    <t>GES 3.3 Beging des Projekts</t>
  </si>
  <si>
    <t>ANZAHL_MONATE</t>
  </si>
  <si>
    <t>GES 3.4 Voraussichliche Dauer (in Monaten)</t>
  </si>
  <si>
    <t>BESCHREIBUNG_ZIEL</t>
  </si>
  <si>
    <t>GES 3.5 Beschreibung des Ziels</t>
  </si>
  <si>
    <t>GES Bemerkung Sachbearbeiterin</t>
  </si>
  <si>
    <t>LINK_BEANT_1</t>
  </si>
  <si>
    <t>LINK_BEANT_2</t>
  </si>
  <si>
    <t>LINK_BEANT_3</t>
  </si>
  <si>
    <t>LINK_BEANT_4</t>
  </si>
  <si>
    <t>LINK_BEANT_5</t>
  </si>
  <si>
    <t>LINK_BEANT_6</t>
  </si>
  <si>
    <t>LINK_BEANT_7</t>
  </si>
  <si>
    <t>LINK_BEANT_8</t>
  </si>
  <si>
    <t>LINK_BEANT_9</t>
  </si>
  <si>
    <t>LINK_BEANT_10</t>
  </si>
  <si>
    <t>LINK_BEWILL_1</t>
  </si>
  <si>
    <t>LINK_BEWILL_2</t>
  </si>
  <si>
    <t>LINK_BEWILL_3</t>
  </si>
  <si>
    <t>LINK_BEWILL_4</t>
  </si>
  <si>
    <t>LINK_BEWILL_5</t>
  </si>
  <si>
    <t>LINK_BEWILL_6</t>
  </si>
  <si>
    <t>LINK_BEWILL_7</t>
  </si>
  <si>
    <t>LINK_BEWILL_8</t>
  </si>
  <si>
    <t>LINK_BEWILL_9</t>
  </si>
  <si>
    <t>LINK_BEWILL_10</t>
  </si>
  <si>
    <t>Link Beantragt 1</t>
  </si>
  <si>
    <t>Link Beantragt 2</t>
  </si>
  <si>
    <t>Link Beantragt 3</t>
  </si>
  <si>
    <t>Link Beantragt 4</t>
  </si>
  <si>
    <t>Link Beantragt 5</t>
  </si>
  <si>
    <t>Link Beantragt 6</t>
  </si>
  <si>
    <t>Link Beantragt 7</t>
  </si>
  <si>
    <t>Link Beantragt 8</t>
  </si>
  <si>
    <t>Link Beantragt 9</t>
  </si>
  <si>
    <t>Link Beantragt 10</t>
  </si>
  <si>
    <t>Link Bewilligt 1</t>
  </si>
  <si>
    <t>Link Bewilligt 2</t>
  </si>
  <si>
    <t>Link Bewilligt 3</t>
  </si>
  <si>
    <t>Link Bewilligt 4</t>
  </si>
  <si>
    <t>Link Bewilligt 5</t>
  </si>
  <si>
    <t>Link Bewilligt 6</t>
  </si>
  <si>
    <t>Link Bewilligt 7</t>
  </si>
  <si>
    <t>Link Bewilligt 8</t>
  </si>
  <si>
    <t>Link Bewilligt 9</t>
  </si>
  <si>
    <t>Link Bewilligt 10</t>
  </si>
  <si>
    <t>PRO_VORNAME</t>
  </si>
  <si>
    <t>PRO_NAME</t>
  </si>
  <si>
    <t>PRO_TITEL</t>
  </si>
  <si>
    <t>PRO_FIRMA</t>
  </si>
  <si>
    <t>PRO_STRASSE</t>
  </si>
  <si>
    <t>PRO_POSTFACH</t>
  </si>
  <si>
    <t>PRO_PLZ</t>
  </si>
  <si>
    <t>PRO_ORT</t>
  </si>
  <si>
    <t>bag-hes-ges-imp</t>
  </si>
  <si>
    <t>GESUCH_IMP</t>
  </si>
  <si>
    <t>(Link)</t>
  </si>
  <si>
    <t>GES 3.2 Telefon Direkt</t>
  </si>
  <si>
    <t>GES 3.2 Telefon Sekretariat</t>
  </si>
  <si>
    <t>GES 3.2 Fax</t>
  </si>
  <si>
    <t>GES 3.2 Email</t>
  </si>
  <si>
    <t>PRO_TEL_DIR</t>
  </si>
  <si>
    <t>PRO_TEL_SEK</t>
  </si>
  <si>
    <t>PRO_FAX</t>
  </si>
  <si>
    <t>PRO_EMAIL</t>
  </si>
  <si>
    <t>GES_TEL_DIR</t>
  </si>
  <si>
    <t>GES_TEL_SEK</t>
  </si>
  <si>
    <t>GES_FAX</t>
  </si>
  <si>
    <t>GES_EMAIL</t>
  </si>
  <si>
    <t>GES 2.1 Email</t>
  </si>
  <si>
    <t>GES 2.1 Telefon Direkt</t>
  </si>
  <si>
    <t>GES 2.1 Telefon Sekretariat</t>
  </si>
  <si>
    <t>GES 2.1 Fax</t>
  </si>
  <si>
    <t>Demande d’autorisation: IMP</t>
  </si>
  <si>
    <t>Ne pas remplir</t>
  </si>
  <si>
    <t>Dossier traité par:</t>
  </si>
  <si>
    <t>Date d’entrée:</t>
  </si>
  <si>
    <t>Date de décision:</t>
  </si>
  <si>
    <t>Décision:</t>
  </si>
  <si>
    <t xml:space="preserve">Autorisation  </t>
  </si>
  <si>
    <t>Autorisation avec réserves</t>
  </si>
  <si>
    <t>Refus</t>
  </si>
  <si>
    <t xml:space="preserve">Pour être recevable, votre demande doit satisfaire aux conditions suivantes:
</t>
  </si>
  <si>
    <t>le formulaire doit être dûment complété,</t>
  </si>
  <si>
    <t>toutes les annexes demandées doivent figurer au dossier,</t>
  </si>
  <si>
    <t>langues: allemand ou français; formulation claire et compréhensible; les abréviations doivent être explicitées (l’annexe C peut aussi être rédigée en anglais),</t>
  </si>
  <si>
    <t>le formulaire dûment rempli doit être signé à la main,</t>
  </si>
  <si>
    <t>le formulaire (y compris cette page de garde) et les annexes doivent être transmis par la poste à l’:</t>
  </si>
  <si>
    <r>
      <t xml:space="preserve">Le formulaire (sans les annexes) doit également être transmis par e-mail à l’Office fédéral de la santé publique à l’adresse suivante: </t>
    </r>
    <r>
      <rPr>
        <b/>
        <sz val="10"/>
        <rFont val="Arial"/>
        <family val="2"/>
      </rPr>
      <t>stemcells@bag.admin.ch.</t>
    </r>
  </si>
  <si>
    <t>Tél.: +41 (0)31 325 30 05
Fax: +41 (0)31 322 62 33 
E-Mail: stemcells@bag.admin.ch
Internet: http://www.stemcells.bag.admin.ch</t>
  </si>
  <si>
    <t>Informations pour contact</t>
  </si>
  <si>
    <t>1.1 Personne demandant l’autorisation d’importer des cellules souches embryonnaires humaines:</t>
  </si>
  <si>
    <t>Prénom</t>
  </si>
  <si>
    <t>Nom</t>
  </si>
  <si>
    <t>Titre</t>
  </si>
  <si>
    <t>Institut/Société</t>
  </si>
  <si>
    <t>Case postale</t>
  </si>
  <si>
    <t>NPA/Localité</t>
  </si>
  <si>
    <t>E-mail direct</t>
  </si>
  <si>
    <t>Informations sur le nombre et le type de lignées de cellules souches embryonnaires humaines</t>
  </si>
  <si>
    <t>Combien de lignées de cellules souches embryonnaires humaines souhaitez-vous importer?</t>
  </si>
  <si>
    <t>Quelles lignées de cellules souches embryonnaires humaines souhaitez-vous importer? Veuillez compléter les rubriques ci-dessous pour chaque lignée de cellules souches:</t>
  </si>
  <si>
    <t>Désignation d’origine de la lignée de cellules souches</t>
  </si>
  <si>
    <t>Date de production</t>
  </si>
  <si>
    <t>Pays de production</t>
  </si>
  <si>
    <t xml:space="preserve"> (Mois/Année)</t>
  </si>
  <si>
    <t>Pays d’exportation (pays duquel la lignée de cellules souches doit être importée)</t>
  </si>
  <si>
    <t>Enregistrement de la lignée de cellules souches à l’étranger</t>
  </si>
  <si>
    <t>(Lien)</t>
  </si>
  <si>
    <t>Contact avec le fournisseur à l’étranger</t>
  </si>
  <si>
    <t>Caractérisation des cellules</t>
  </si>
  <si>
    <t>Informations relatives au projet de recherche sur des cellules souches (PR CS) en faveur duquel l’importation de cellules souches embryonnaires humaines est demandée</t>
  </si>
  <si>
    <t>Titre du projet de recherche sur des cellules souches PR CS:</t>
  </si>
  <si>
    <t>Direction du projet de recherche sur des cellules souches PR CS:</t>
  </si>
  <si>
    <t>Idem point 1.1</t>
  </si>
  <si>
    <t>Autre que 1.1, à savoir:</t>
  </si>
  <si>
    <t>Début du projet de recherche sur des cellules souches PR CS:</t>
  </si>
  <si>
    <t>(Mois/Année)</t>
  </si>
  <si>
    <t>(Nbre de mois)</t>
  </si>
  <si>
    <t>Décrivez brièvement (10 à 15 lignes) le but du projet de recherche sur des cellules souches PR CS:</t>
  </si>
  <si>
    <t>Autres observations</t>
  </si>
  <si>
    <t>Annexes</t>
  </si>
  <si>
    <t>Veuillez contrôler, en cochant, si les annexes demandées sont complètes et indiquez le nombre de pages.</t>
  </si>
  <si>
    <t xml:space="preserve">A) Dossier du projet de recherche sur des cellules souches PR CS </t>
  </si>
  <si>
    <t xml:space="preserve">    complet, tel qu’il a été remis à la commission d’éthique compétente</t>
  </si>
  <si>
    <t xml:space="preserve">B) Avis favorable de la commission d’éthique compétente pour la 
    réalisation du projet de recherche sur des cellules souches PR CS </t>
  </si>
  <si>
    <t>L’annexe C peut aussi être rédigée en anglais.</t>
  </si>
  <si>
    <t>Par sa signature, le demandeur/la demandeuse certifie que les indications fournies dans la présente demande d’autorisation et les annexes qui l’accompagnent sont exactes. Les informations données ont été élaborées avec le consentement des personnes concernées.</t>
  </si>
  <si>
    <t>Lieu et date</t>
  </si>
  <si>
    <t>Signature du demandeur / de la demandeuse</t>
  </si>
  <si>
    <t>Nbre pages</t>
  </si>
  <si>
    <t>lignée de cellules souches 1</t>
  </si>
  <si>
    <t>lignée de cellules souches 2</t>
  </si>
  <si>
    <t>lignée de cellules souches 3</t>
  </si>
  <si>
    <t>lignée de cellules souches 4</t>
  </si>
  <si>
    <t>lignée de cellules souches 5</t>
  </si>
  <si>
    <t>lignée de cellules souches 6</t>
  </si>
  <si>
    <t>lignée de cellules souches 7</t>
  </si>
  <si>
    <t>lignée de cellules souches 8</t>
  </si>
  <si>
    <t>lignée de cellules souches 9</t>
  </si>
  <si>
    <t>lignée de cellules souches 10</t>
  </si>
  <si>
    <t>lignée de cellules souches 11</t>
  </si>
  <si>
    <t>lignée de cellules souches 12</t>
  </si>
  <si>
    <t>lignée de cellules souches 13</t>
  </si>
  <si>
    <t>lignée de cellules souches 14</t>
  </si>
  <si>
    <t>lignée de cellules souches 15</t>
  </si>
  <si>
    <t>lignée de cellules souches 16</t>
  </si>
  <si>
    <t>lignée de cellules souches 17</t>
  </si>
  <si>
    <t>lignée de cellules souches 18</t>
  </si>
  <si>
    <t>lignée de cellules souches 19</t>
  </si>
  <si>
    <t>lignée de cellules souches 20</t>
  </si>
  <si>
    <t>Nº:  B-IMP-</t>
  </si>
  <si>
    <t>Nº de référence OFSP:</t>
  </si>
  <si>
    <t>Formulaire – Demande d’autorisation, adressée à l'Office fédéral de la santé publique, d’importer des cellules souches embryonnaires humaines (IMP), avec annonce du projet de recherche sur des cellules souches (PR CS), en vue d’obtenir un numéro de référence.</t>
  </si>
  <si>
    <t>Rue/Nº</t>
  </si>
  <si>
    <t>Tél. direct</t>
  </si>
  <si>
    <t>Tél. secrétariat</t>
  </si>
  <si>
    <t>Durée probable du projet de recherche sur des cellules souches PR CS:</t>
  </si>
  <si>
    <t xml:space="preserve">Nous attirons votre attention sur le fait qu’en cas d’autorisation, les données marquées d’un * apparaissent sur le site Internet de l’OFSP et qu’elles sont ainsi rendues publiques (conformément à l’art. 29 de l’ordonnance relative à la recherche sur les cellules souches). 
</t>
  </si>
  <si>
    <t>C) L'attestation, fournie par l'organe compétent en vertu du droit</t>
  </si>
  <si>
    <t xml:space="preserve">    en vigueur dans le pays concerné ou par un autre organe reconnu
    par ce pays, selon laquelle:
    - les cellules souches ont été obtenues à partir d’embryons surnuméraires, 
    - le couple concerné a consenti librement, après avoir été dûment
      informé, à mettre l’embryon à disposition à des fins de recherche et 
    - le couple concerné n’a pas été rémunéré à cet effet.</t>
  </si>
  <si>
    <t>Office fédéral de la santé publique
Biomédecine/Stemcells
CH-3003 Berne</t>
  </si>
  <si>
    <t>FRIST_SCHLUSSBERICHT</t>
  </si>
  <si>
    <t>Meld-FP-S Frist Schlussbericht</t>
  </si>
  <si>
    <t>DD/MM/YYYY</t>
  </si>
  <si>
    <t>FRIST_PRO_ENDE</t>
  </si>
  <si>
    <t>Meld-FP-S Projektende</t>
  </si>
  <si>
    <t>FRIST_BEARBEITUNG</t>
  </si>
  <si>
    <t>Meld-FP-S Frist Bearbeitung</t>
  </si>
  <si>
    <t>FRIST_VOLL_GESUCH</t>
  </si>
  <si>
    <t>Meld-FP-S Vollsändigkeit</t>
  </si>
  <si>
    <t>PROJEKTSTAND</t>
  </si>
  <si>
    <t>Meld-FP-S Projektstand</t>
  </si>
  <si>
    <t>ERGEBNIS_BAG</t>
  </si>
  <si>
    <t>Meld-FP-S Ergebnis von BAG</t>
  </si>
  <si>
    <r>
      <t>OFSP,</t>
    </r>
    <r>
      <rPr>
        <sz val="10"/>
        <rFont val="Arial"/>
        <family val="2"/>
      </rPr>
      <t xml:space="preserve"> 17. Avril 2006</t>
    </r>
  </si>
</sst>
</file>

<file path=xl/styles.xml><?xml version="1.0" encoding="utf-8"?>
<styleSheet xmlns="http://schemas.openxmlformats.org/spreadsheetml/2006/main">
  <numFmts count="25">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quot;Yes&quot;;&quot;Yes&quot;;&quot;No&quot;"/>
    <numFmt numFmtId="176" formatCode="&quot;True&quot;;&quot;True&quot;;&quot;False&quot;"/>
    <numFmt numFmtId="177" formatCode="&quot;On&quot;;&quot;On&quot;;&quot;Off&quot;"/>
    <numFmt numFmtId="178" formatCode="mm/yyyy"/>
    <numFmt numFmtId="179" formatCode="0000"/>
    <numFmt numFmtId="180" formatCode="00"/>
  </numFmts>
  <fonts count="21">
    <font>
      <sz val="10"/>
      <name val="Arial"/>
      <family val="0"/>
    </font>
    <font>
      <b/>
      <sz val="10"/>
      <name val="Arial"/>
      <family val="2"/>
    </font>
    <font>
      <b/>
      <sz val="10"/>
      <color indexed="10"/>
      <name val="Arial"/>
      <family val="2"/>
    </font>
    <font>
      <b/>
      <sz val="14"/>
      <name val="Arial"/>
      <family val="2"/>
    </font>
    <font>
      <u val="single"/>
      <sz val="10"/>
      <color indexed="12"/>
      <name val="Arial"/>
      <family val="0"/>
    </font>
    <font>
      <u val="single"/>
      <sz val="10"/>
      <color indexed="36"/>
      <name val="Arial"/>
      <family val="0"/>
    </font>
    <font>
      <sz val="10"/>
      <color indexed="9"/>
      <name val="Arial"/>
      <family val="2"/>
    </font>
    <font>
      <sz val="8"/>
      <name val="Arial"/>
      <family val="2"/>
    </font>
    <font>
      <sz val="9"/>
      <name val="Verdana"/>
      <family val="2"/>
    </font>
    <font>
      <sz val="10"/>
      <color indexed="9"/>
      <name val="Verdana"/>
      <family val="2"/>
    </font>
    <font>
      <b/>
      <sz val="10"/>
      <color indexed="9"/>
      <name val="Verdana"/>
      <family val="2"/>
    </font>
    <font>
      <sz val="8"/>
      <name val="Tahoma"/>
      <family val="2"/>
    </font>
    <font>
      <b/>
      <sz val="10"/>
      <color indexed="8"/>
      <name val="Arial"/>
      <family val="2"/>
    </font>
    <font>
      <sz val="10"/>
      <color indexed="8"/>
      <name val="Arial"/>
      <family val="2"/>
    </font>
    <font>
      <b/>
      <sz val="11"/>
      <name val="Arial"/>
      <family val="2"/>
    </font>
    <font>
      <b/>
      <sz val="9"/>
      <color indexed="9"/>
      <name val="Verdana"/>
      <family val="2"/>
    </font>
    <font>
      <sz val="9"/>
      <color indexed="9"/>
      <name val="Verdana"/>
      <family val="2"/>
    </font>
    <font>
      <sz val="7.5"/>
      <name val="Arial"/>
      <family val="2"/>
    </font>
    <font>
      <b/>
      <sz val="7.5"/>
      <name val="Arial"/>
      <family val="2"/>
    </font>
    <font>
      <b/>
      <sz val="12"/>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5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color indexed="63"/>
      </right>
      <top style="hair"/>
      <bottom style="hair"/>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0" fontId="0" fillId="0" borderId="0" xfId="0" applyFont="1" applyAlignment="1">
      <alignment/>
    </xf>
    <xf numFmtId="49" fontId="0" fillId="0" borderId="0" xfId="0" applyNumberFormat="1" applyFont="1" applyAlignment="1">
      <alignment horizontal="left" vertical="center"/>
    </xf>
    <xf numFmtId="0" fontId="0" fillId="0" borderId="0" xfId="0" applyFont="1" applyAlignment="1">
      <alignment vertical="center"/>
    </xf>
    <xf numFmtId="0" fontId="9" fillId="2" borderId="0" xfId="0" applyFont="1" applyFill="1" applyBorder="1" applyAlignment="1">
      <alignment/>
    </xf>
    <xf numFmtId="0" fontId="9" fillId="2" borderId="0" xfId="0" applyFont="1" applyFill="1" applyBorder="1" applyAlignment="1">
      <alignment horizontal="left"/>
    </xf>
    <xf numFmtId="0" fontId="10" fillId="2" borderId="0" xfId="0" applyFont="1" applyFill="1" applyBorder="1" applyAlignment="1">
      <alignment/>
    </xf>
    <xf numFmtId="22" fontId="9" fillId="2" borderId="0" xfId="0" applyNumberFormat="1" applyFont="1" applyFill="1" applyBorder="1" applyAlignment="1">
      <alignment horizontal="left"/>
    </xf>
    <xf numFmtId="0" fontId="10" fillId="2" borderId="0" xfId="0" applyFont="1" applyFill="1" applyBorder="1" applyAlignment="1">
      <alignment vertical="top"/>
    </xf>
    <xf numFmtId="0" fontId="9" fillId="2" borderId="0" xfId="0" applyFont="1" applyFill="1" applyBorder="1" applyAlignment="1">
      <alignment vertical="top"/>
    </xf>
    <xf numFmtId="0" fontId="8" fillId="0" borderId="0" xfId="0" applyFont="1" applyBorder="1" applyAlignment="1">
      <alignment/>
    </xf>
    <xf numFmtId="0" fontId="0" fillId="0" borderId="0" xfId="0" applyAlignment="1">
      <alignment vertical="center"/>
    </xf>
    <xf numFmtId="0" fontId="1" fillId="0" borderId="0" xfId="0" applyFont="1" applyAlignment="1">
      <alignment vertical="center"/>
    </xf>
    <xf numFmtId="0" fontId="9" fillId="0" borderId="0" xfId="0" applyFont="1" applyBorder="1" applyAlignment="1">
      <alignment/>
    </xf>
    <xf numFmtId="0" fontId="10" fillId="0" borderId="0" xfId="0" applyFont="1" applyBorder="1" applyAlignment="1">
      <alignment/>
    </xf>
    <xf numFmtId="0" fontId="0" fillId="0" borderId="0" xfId="0" applyBorder="1" applyAlignment="1">
      <alignment/>
    </xf>
    <xf numFmtId="0" fontId="0" fillId="3" borderId="0" xfId="0" applyFont="1" applyFill="1" applyAlignment="1">
      <alignment/>
    </xf>
    <xf numFmtId="0" fontId="0" fillId="3" borderId="0" xfId="0" applyFont="1" applyFill="1" applyAlignment="1">
      <alignment vertical="center"/>
    </xf>
    <xf numFmtId="0" fontId="0" fillId="3" borderId="0" xfId="0" applyFill="1" applyAlignment="1">
      <alignment vertical="center"/>
    </xf>
    <xf numFmtId="0" fontId="1" fillId="3" borderId="0" xfId="0" applyFont="1" applyFill="1" applyAlignment="1">
      <alignment vertical="center"/>
    </xf>
    <xf numFmtId="0" fontId="0" fillId="3" borderId="0" xfId="0" applyFill="1" applyAlignment="1">
      <alignment/>
    </xf>
    <xf numFmtId="0" fontId="0" fillId="3" borderId="0" xfId="0" applyFont="1" applyFill="1" applyBorder="1" applyAlignment="1">
      <alignment vertical="center"/>
    </xf>
    <xf numFmtId="0" fontId="1" fillId="3" borderId="0" xfId="0" applyFont="1" applyFill="1" applyBorder="1" applyAlignment="1">
      <alignment horizontal="left" vertical="center"/>
    </xf>
    <xf numFmtId="49" fontId="0" fillId="3" borderId="0" xfId="0" applyNumberFormat="1" applyFont="1" applyFill="1" applyAlignment="1">
      <alignment horizontal="left" vertical="center"/>
    </xf>
    <xf numFmtId="49" fontId="0" fillId="3" borderId="0" xfId="0" applyNumberFormat="1" applyFont="1" applyFill="1" applyBorder="1" applyAlignment="1">
      <alignment horizontal="left" vertical="center"/>
    </xf>
    <xf numFmtId="49" fontId="3" fillId="3" borderId="0" xfId="0" applyNumberFormat="1" applyFont="1" applyFill="1" applyAlignment="1">
      <alignment horizontal="center" vertical="top"/>
    </xf>
    <xf numFmtId="49" fontId="1" fillId="3" borderId="0" xfId="0" applyNumberFormat="1" applyFont="1" applyFill="1" applyBorder="1" applyAlignment="1">
      <alignment horizontal="left" vertical="center"/>
    </xf>
    <xf numFmtId="49" fontId="1" fillId="3" borderId="0" xfId="0" applyNumberFormat="1" applyFont="1" applyFill="1" applyBorder="1" applyAlignment="1">
      <alignment horizontal="left" vertical="top"/>
    </xf>
    <xf numFmtId="49" fontId="1" fillId="3" borderId="0" xfId="0" applyNumberFormat="1" applyFont="1" applyFill="1" applyAlignment="1">
      <alignment horizontal="left" vertical="center"/>
    </xf>
    <xf numFmtId="0" fontId="1" fillId="3" borderId="0" xfId="0" applyFont="1" applyFill="1" applyBorder="1" applyAlignment="1">
      <alignment vertical="center"/>
    </xf>
    <xf numFmtId="0" fontId="0" fillId="3" borderId="0" xfId="0" applyFont="1" applyFill="1" applyAlignment="1">
      <alignment horizontal="left" vertical="top" wrapText="1"/>
    </xf>
    <xf numFmtId="0" fontId="2" fillId="3" borderId="0" xfId="0" applyFont="1" applyFill="1" applyBorder="1" applyAlignment="1">
      <alignment horizontal="center" vertical="center"/>
    </xf>
    <xf numFmtId="0" fontId="12" fillId="3" borderId="0" xfId="0" applyFont="1" applyFill="1" applyBorder="1" applyAlignment="1">
      <alignment vertical="center"/>
    </xf>
    <xf numFmtId="0" fontId="1" fillId="3" borderId="0" xfId="0" applyFont="1" applyFill="1" applyBorder="1" applyAlignment="1">
      <alignment horizontal="center" vertical="center"/>
    </xf>
    <xf numFmtId="0" fontId="0" fillId="3" borderId="0" xfId="0" applyFont="1" applyFill="1" applyBorder="1" applyAlignment="1">
      <alignment horizontal="left" vertical="center"/>
    </xf>
    <xf numFmtId="0" fontId="0" fillId="3" borderId="0" xfId="0" applyFont="1" applyFill="1" applyBorder="1" applyAlignment="1" applyProtection="1">
      <alignment horizontal="left" vertical="center"/>
      <protection/>
    </xf>
    <xf numFmtId="0" fontId="0" fillId="3" borderId="0" xfId="0" applyFont="1" applyFill="1" applyAlignment="1" applyProtection="1">
      <alignment vertical="center"/>
      <protection/>
    </xf>
    <xf numFmtId="0" fontId="0" fillId="3" borderId="1" xfId="0" applyFont="1" applyFill="1" applyBorder="1" applyAlignment="1" applyProtection="1">
      <alignment vertical="center"/>
      <protection/>
    </xf>
    <xf numFmtId="0" fontId="13" fillId="3" borderId="0" xfId="0" applyFont="1" applyFill="1" applyBorder="1" applyAlignment="1">
      <alignment vertical="center"/>
    </xf>
    <xf numFmtId="0" fontId="6" fillId="3" borderId="0" xfId="0" applyFont="1" applyFill="1" applyAlignment="1" applyProtection="1">
      <alignment horizontal="left"/>
      <protection/>
    </xf>
    <xf numFmtId="0" fontId="1" fillId="3" borderId="0" xfId="0" applyFont="1" applyFill="1" applyBorder="1" applyAlignment="1" applyProtection="1">
      <alignment horizontal="left" vertical="center"/>
      <protection/>
    </xf>
    <xf numFmtId="0" fontId="0" fillId="3" borderId="0" xfId="0" applyFill="1" applyAlignment="1" applyProtection="1">
      <alignment/>
      <protection/>
    </xf>
    <xf numFmtId="0" fontId="0" fillId="3" borderId="0" xfId="0" applyFont="1" applyFill="1" applyBorder="1" applyAlignment="1" applyProtection="1">
      <alignment vertical="center"/>
      <protection/>
    </xf>
    <xf numFmtId="0" fontId="0" fillId="0" borderId="0" xfId="0" applyAlignment="1" applyProtection="1">
      <alignment/>
      <protection/>
    </xf>
    <xf numFmtId="49" fontId="0" fillId="3" borderId="0" xfId="0" applyNumberFormat="1" applyFont="1" applyFill="1" applyBorder="1" applyAlignment="1" applyProtection="1">
      <alignment horizontal="left" vertical="center"/>
      <protection/>
    </xf>
    <xf numFmtId="49" fontId="3" fillId="3" borderId="0" xfId="0" applyNumberFormat="1" applyFont="1" applyFill="1" applyAlignment="1" applyProtection="1">
      <alignment horizontal="center" vertical="top"/>
      <protection/>
    </xf>
    <xf numFmtId="0" fontId="0" fillId="3" borderId="2" xfId="0" applyFont="1" applyFill="1" applyBorder="1" applyAlignment="1">
      <alignment horizontal="left" vertical="center"/>
    </xf>
    <xf numFmtId="0" fontId="0" fillId="3" borderId="1" xfId="0" applyFont="1" applyFill="1" applyBorder="1" applyAlignment="1">
      <alignment horizontal="left" vertical="center"/>
    </xf>
    <xf numFmtId="0" fontId="7" fillId="3" borderId="0" xfId="0" applyFont="1" applyFill="1" applyBorder="1" applyAlignment="1">
      <alignment horizontal="left" vertical="center"/>
    </xf>
    <xf numFmtId="49" fontId="14" fillId="3" borderId="0" xfId="0" applyNumberFormat="1" applyFont="1" applyFill="1" applyAlignment="1" quotePrefix="1">
      <alignment horizontal="center" vertical="top"/>
    </xf>
    <xf numFmtId="0" fontId="13" fillId="4" borderId="1" xfId="0" applyFont="1" applyFill="1" applyBorder="1" applyAlignment="1" applyProtection="1">
      <alignment horizontal="left" vertical="center"/>
      <protection locked="0"/>
    </xf>
    <xf numFmtId="0" fontId="13" fillId="3" borderId="0" xfId="0" applyFont="1" applyFill="1" applyBorder="1" applyAlignment="1">
      <alignment horizontal="center" vertical="center"/>
    </xf>
    <xf numFmtId="0" fontId="13" fillId="3" borderId="0" xfId="0" applyFont="1" applyFill="1" applyBorder="1" applyAlignment="1">
      <alignment horizontal="center"/>
    </xf>
    <xf numFmtId="178" fontId="0" fillId="4" borderId="1" xfId="0" applyNumberFormat="1" applyFont="1" applyFill="1" applyBorder="1" applyAlignment="1" applyProtection="1">
      <alignment horizontal="left" vertical="center"/>
      <protection locked="0"/>
    </xf>
    <xf numFmtId="0" fontId="0" fillId="4" borderId="1" xfId="0" applyNumberFormat="1" applyFont="1" applyFill="1" applyBorder="1" applyAlignment="1" applyProtection="1">
      <alignment horizontal="left" vertical="center"/>
      <protection locked="0"/>
    </xf>
    <xf numFmtId="49" fontId="0" fillId="0" borderId="0" xfId="0" applyNumberFormat="1" applyFont="1" applyBorder="1" applyAlignment="1">
      <alignment horizontal="left" vertical="center"/>
    </xf>
    <xf numFmtId="0" fontId="0" fillId="0" borderId="0" xfId="0" applyBorder="1" applyAlignment="1">
      <alignment vertical="center"/>
    </xf>
    <xf numFmtId="0" fontId="0" fillId="3"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center"/>
      <protection/>
    </xf>
    <xf numFmtId="49" fontId="0" fillId="3" borderId="0" xfId="0" applyNumberFormat="1" applyFont="1" applyFill="1" applyAlignment="1" applyProtection="1">
      <alignment horizontal="left" vertical="center"/>
      <protection/>
    </xf>
    <xf numFmtId="0" fontId="0" fillId="0" borderId="0" xfId="0" applyAlignment="1" applyProtection="1">
      <alignment vertical="center"/>
      <protection/>
    </xf>
    <xf numFmtId="0" fontId="0" fillId="3" borderId="1" xfId="0" applyFont="1" applyFill="1" applyBorder="1" applyAlignment="1" applyProtection="1">
      <alignment horizontal="left" vertical="center"/>
      <protection/>
    </xf>
    <xf numFmtId="0" fontId="0" fillId="3" borderId="0" xfId="0" applyFont="1" applyFill="1" applyBorder="1" applyAlignment="1">
      <alignment vertical="top"/>
    </xf>
    <xf numFmtId="0" fontId="0" fillId="3" borderId="0" xfId="0" applyFill="1" applyAlignment="1">
      <alignment vertical="top"/>
    </xf>
    <xf numFmtId="0" fontId="13" fillId="3" borderId="0" xfId="0" applyFont="1" applyFill="1" applyBorder="1" applyAlignment="1">
      <alignment vertical="top"/>
    </xf>
    <xf numFmtId="0" fontId="0" fillId="0" borderId="0" xfId="0" applyAlignment="1">
      <alignment vertical="top"/>
    </xf>
    <xf numFmtId="49" fontId="14" fillId="3" borderId="0" xfId="0" applyNumberFormat="1" applyFont="1" applyFill="1" applyBorder="1" applyAlignment="1" quotePrefix="1">
      <alignment horizontal="center" vertical="top"/>
    </xf>
    <xf numFmtId="49" fontId="14" fillId="3" borderId="0" xfId="0" applyNumberFormat="1" applyFont="1" applyFill="1" applyBorder="1" applyAlignment="1">
      <alignment horizontal="center" vertical="top"/>
    </xf>
    <xf numFmtId="0" fontId="0" fillId="0" borderId="0" xfId="0" applyBorder="1" applyAlignment="1" applyProtection="1">
      <alignment vertical="center"/>
      <protection/>
    </xf>
    <xf numFmtId="0" fontId="15" fillId="2" borderId="0" xfId="0" applyFont="1" applyFill="1" applyBorder="1" applyAlignment="1">
      <alignment/>
    </xf>
    <xf numFmtId="0" fontId="16" fillId="5" borderId="0" xfId="0" applyFont="1" applyFill="1" applyBorder="1" applyAlignment="1">
      <alignment/>
    </xf>
    <xf numFmtId="178" fontId="16" fillId="5" borderId="0" xfId="0" applyNumberFormat="1" applyFont="1" applyFill="1" applyBorder="1" applyAlignment="1">
      <alignment/>
    </xf>
    <xf numFmtId="0" fontId="16" fillId="2" borderId="0" xfId="0" applyFont="1" applyFill="1" applyBorder="1" applyAlignment="1">
      <alignment/>
    </xf>
    <xf numFmtId="0" fontId="6" fillId="0" borderId="0" xfId="0" applyFont="1" applyBorder="1" applyAlignment="1">
      <alignment/>
    </xf>
    <xf numFmtId="0" fontId="6" fillId="5" borderId="0" xfId="0" applyFont="1" applyFill="1" applyBorder="1" applyAlignment="1">
      <alignment/>
    </xf>
    <xf numFmtId="0" fontId="16" fillId="0" borderId="0" xfId="0" applyFont="1" applyBorder="1" applyAlignment="1">
      <alignment/>
    </xf>
    <xf numFmtId="0" fontId="0" fillId="3" borderId="0" xfId="0" applyFont="1" applyFill="1" applyBorder="1" applyAlignment="1">
      <alignment horizontal="left" vertical="center" wrapText="1"/>
    </xf>
    <xf numFmtId="0" fontId="1" fillId="0" borderId="0" xfId="0" applyFont="1" applyFill="1" applyBorder="1" applyAlignment="1" applyProtection="1">
      <alignment horizontal="left" vertical="center"/>
      <protection/>
    </xf>
    <xf numFmtId="49" fontId="0" fillId="3" borderId="0" xfId="0" applyNumberFormat="1" applyFont="1" applyFill="1" applyBorder="1" applyAlignment="1" applyProtection="1">
      <alignment horizontal="left" vertical="top"/>
      <protection/>
    </xf>
    <xf numFmtId="0" fontId="0" fillId="4" borderId="1" xfId="0" applyFont="1" applyFill="1" applyBorder="1" applyAlignment="1" applyProtection="1">
      <alignment horizontal="center" vertical="center"/>
      <protection locked="0"/>
    </xf>
    <xf numFmtId="49" fontId="19" fillId="0" borderId="0" xfId="0" applyNumberFormat="1" applyFont="1" applyFill="1" applyBorder="1" applyAlignment="1">
      <alignment horizontal="left" vertical="top"/>
    </xf>
    <xf numFmtId="49" fontId="19" fillId="0" borderId="0" xfId="0" applyNumberFormat="1" applyFont="1" applyFill="1" applyBorder="1" applyAlignment="1">
      <alignment horizontal="left" vertical="center"/>
    </xf>
    <xf numFmtId="49" fontId="0" fillId="3" borderId="3" xfId="0" applyNumberFormat="1" applyFont="1" applyFill="1" applyBorder="1" applyAlignment="1">
      <alignment horizontal="left" vertical="center"/>
    </xf>
    <xf numFmtId="49" fontId="0" fillId="3" borderId="4" xfId="0" applyNumberFormat="1" applyFont="1" applyFill="1" applyBorder="1" applyAlignment="1">
      <alignment horizontal="left" vertical="center"/>
    </xf>
    <xf numFmtId="0" fontId="0" fillId="3" borderId="5" xfId="0" applyFont="1" applyFill="1" applyBorder="1" applyAlignment="1">
      <alignment vertical="center"/>
    </xf>
    <xf numFmtId="0" fontId="0" fillId="3" borderId="0" xfId="0" applyFont="1" applyFill="1" applyBorder="1" applyAlignment="1" applyProtection="1">
      <alignment horizontal="center" vertical="center"/>
      <protection/>
    </xf>
    <xf numFmtId="0" fontId="1" fillId="3" borderId="5" xfId="0" applyFont="1" applyFill="1" applyBorder="1" applyAlignment="1" applyProtection="1">
      <alignment horizontal="left" vertical="center"/>
      <protection/>
    </xf>
    <xf numFmtId="0" fontId="0" fillId="3" borderId="6" xfId="0" applyFont="1" applyFill="1" applyBorder="1" applyAlignment="1">
      <alignment vertical="center"/>
    </xf>
    <xf numFmtId="0" fontId="0" fillId="3" borderId="7" xfId="0" applyFont="1" applyFill="1" applyBorder="1" applyAlignment="1">
      <alignment vertical="center"/>
    </xf>
    <xf numFmtId="0" fontId="0" fillId="3" borderId="5" xfId="0" applyFont="1" applyFill="1" applyBorder="1" applyAlignment="1" applyProtection="1">
      <alignment horizontal="center" vertical="center"/>
      <protection/>
    </xf>
    <xf numFmtId="0" fontId="0" fillId="3" borderId="8" xfId="0" applyFont="1" applyFill="1" applyBorder="1" applyAlignment="1">
      <alignment horizontal="center" vertical="center"/>
    </xf>
    <xf numFmtId="0" fontId="0" fillId="3" borderId="9" xfId="0" applyFont="1" applyFill="1" applyBorder="1" applyAlignment="1">
      <alignment horizontal="left" vertical="center"/>
    </xf>
    <xf numFmtId="0" fontId="0" fillId="3" borderId="9" xfId="0" applyFont="1" applyFill="1" applyBorder="1" applyAlignment="1">
      <alignment horizontal="center" vertical="center"/>
    </xf>
    <xf numFmtId="179" fontId="0" fillId="4" borderId="9" xfId="0" applyNumberFormat="1" applyFont="1" applyFill="1" applyBorder="1" applyAlignment="1" applyProtection="1">
      <alignment horizontal="left" vertical="center"/>
      <protection locked="0"/>
    </xf>
    <xf numFmtId="0" fontId="0" fillId="3" borderId="0"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5" xfId="0" applyFont="1" applyFill="1" applyBorder="1" applyAlignment="1">
      <alignment horizontal="left" vertical="center"/>
    </xf>
    <xf numFmtId="0" fontId="0" fillId="3" borderId="5" xfId="0" applyFont="1" applyFill="1" applyBorder="1" applyAlignment="1" applyProtection="1">
      <alignment horizontal="left" vertical="center"/>
      <protection/>
    </xf>
    <xf numFmtId="0" fontId="0" fillId="3" borderId="7" xfId="0" applyFont="1" applyFill="1" applyBorder="1" applyAlignment="1" applyProtection="1">
      <alignment horizontal="left" vertical="center"/>
      <protection/>
    </xf>
    <xf numFmtId="0" fontId="1" fillId="3" borderId="9" xfId="0" applyFont="1" applyFill="1" applyBorder="1" applyAlignment="1">
      <alignment horizontal="left" vertical="center"/>
    </xf>
    <xf numFmtId="0" fontId="1" fillId="3" borderId="5" xfId="0" applyFont="1" applyFill="1" applyBorder="1" applyAlignment="1">
      <alignment horizontal="left" vertical="center"/>
    </xf>
    <xf numFmtId="0" fontId="1" fillId="3" borderId="7" xfId="0" applyFont="1" applyFill="1" applyBorder="1" applyAlignment="1" applyProtection="1">
      <alignment horizontal="left" vertical="center"/>
      <protection/>
    </xf>
    <xf numFmtId="0" fontId="0" fillId="3" borderId="6" xfId="0" applyFont="1" applyFill="1" applyBorder="1" applyAlignment="1">
      <alignment horizontal="left" vertical="center" wrapText="1"/>
    </xf>
    <xf numFmtId="0" fontId="0" fillId="3" borderId="3" xfId="0" applyFont="1" applyFill="1" applyBorder="1" applyAlignment="1">
      <alignment horizontal="left" vertical="center"/>
    </xf>
    <xf numFmtId="0" fontId="0" fillId="3" borderId="0" xfId="0" applyFont="1" applyFill="1" applyBorder="1" applyAlignment="1">
      <alignment horizontal="left" vertical="center"/>
    </xf>
    <xf numFmtId="0" fontId="0" fillId="3" borderId="6" xfId="0" applyFont="1" applyFill="1" applyBorder="1" applyAlignment="1">
      <alignment horizontal="left" vertical="center"/>
    </xf>
    <xf numFmtId="0" fontId="0" fillId="3" borderId="3" xfId="0" applyFont="1" applyFill="1" applyBorder="1" applyAlignment="1">
      <alignment horizontal="left" vertical="center" wrapText="1"/>
    </xf>
    <xf numFmtId="0" fontId="0" fillId="3" borderId="0" xfId="0" applyFont="1" applyFill="1" applyBorder="1" applyAlignment="1">
      <alignment horizontal="left" vertical="center" wrapText="1"/>
    </xf>
    <xf numFmtId="0" fontId="1" fillId="0" borderId="0" xfId="0" applyFont="1" applyAlignment="1" applyProtection="1">
      <alignment vertical="center"/>
      <protection/>
    </xf>
    <xf numFmtId="0" fontId="19" fillId="0" borderId="9" xfId="0" applyFont="1" applyFill="1" applyBorder="1" applyAlignment="1" applyProtection="1">
      <alignment vertical="center"/>
      <protection/>
    </xf>
    <xf numFmtId="0" fontId="6" fillId="3" borderId="0" xfId="0" applyFont="1" applyFill="1" applyAlignment="1" applyProtection="1">
      <alignment/>
      <protection/>
    </xf>
    <xf numFmtId="0" fontId="0" fillId="3" borderId="0" xfId="0" applyFont="1" applyFill="1" applyAlignment="1" applyProtection="1">
      <alignment horizontal="center" vertical="center"/>
      <protection/>
    </xf>
    <xf numFmtId="0" fontId="6" fillId="0" borderId="0" xfId="0" applyFont="1" applyFill="1" applyAlignment="1" applyProtection="1">
      <alignment/>
      <protection/>
    </xf>
    <xf numFmtId="0" fontId="0" fillId="3" borderId="0" xfId="0" applyFont="1" applyFill="1" applyBorder="1" applyAlignment="1">
      <alignment horizontal="right" vertical="center"/>
    </xf>
    <xf numFmtId="0" fontId="0" fillId="0" borderId="0" xfId="0" applyFont="1" applyAlignment="1">
      <alignment horizontal="right" vertical="center"/>
    </xf>
    <xf numFmtId="0" fontId="0" fillId="4" borderId="8" xfId="0" applyFont="1" applyFill="1" applyBorder="1" applyAlignment="1" applyProtection="1">
      <alignment horizontal="left" vertical="center"/>
      <protection locked="0"/>
    </xf>
    <xf numFmtId="0" fontId="0" fillId="4" borderId="10" xfId="0" applyFont="1" applyFill="1" applyBorder="1" applyAlignment="1" applyProtection="1">
      <alignment horizontal="left" vertical="center"/>
      <protection locked="0"/>
    </xf>
    <xf numFmtId="0" fontId="13" fillId="3" borderId="0" xfId="0" applyFont="1" applyFill="1" applyBorder="1" applyAlignment="1">
      <alignment horizontal="left" vertical="center"/>
    </xf>
    <xf numFmtId="0" fontId="13" fillId="4" borderId="11" xfId="0" applyFont="1" applyFill="1" applyBorder="1" applyAlignment="1" applyProtection="1">
      <alignment horizontal="left" vertical="center"/>
      <protection locked="0"/>
    </xf>
    <xf numFmtId="49" fontId="1" fillId="3" borderId="0" xfId="0" applyNumberFormat="1" applyFont="1" applyFill="1" applyBorder="1" applyAlignment="1">
      <alignment horizontal="left" vertical="center"/>
    </xf>
    <xf numFmtId="0" fontId="0" fillId="4" borderId="0"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0" fillId="4" borderId="5" xfId="0" applyFont="1" applyFill="1" applyBorder="1" applyAlignment="1" applyProtection="1">
      <alignment horizontal="left" vertical="top" wrapText="1"/>
      <protection locked="0"/>
    </xf>
    <xf numFmtId="0" fontId="0" fillId="4" borderId="7" xfId="0" applyFont="1" applyFill="1" applyBorder="1" applyAlignment="1" applyProtection="1">
      <alignment horizontal="left" vertical="top" wrapText="1"/>
      <protection locked="0"/>
    </xf>
    <xf numFmtId="0" fontId="0" fillId="3" borderId="12"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4" borderId="0" xfId="0" applyFont="1" applyFill="1" applyBorder="1" applyAlignment="1" applyProtection="1">
      <alignment horizontal="left" vertical="center"/>
      <protection locked="0"/>
    </xf>
    <xf numFmtId="0" fontId="0" fillId="4" borderId="6" xfId="0" applyFont="1" applyFill="1" applyBorder="1" applyAlignment="1" applyProtection="1">
      <alignment horizontal="left" vertical="center"/>
      <protection locked="0"/>
    </xf>
    <xf numFmtId="0" fontId="13" fillId="3" borderId="0" xfId="0" applyFont="1" applyFill="1" applyBorder="1" applyAlignment="1">
      <alignment horizontal="left" vertical="top"/>
    </xf>
    <xf numFmtId="0" fontId="0" fillId="3" borderId="13" xfId="0" applyFont="1" applyFill="1" applyBorder="1" applyAlignment="1">
      <alignment horizontal="left" vertical="center"/>
    </xf>
    <xf numFmtId="0" fontId="0" fillId="3" borderId="9" xfId="0" applyFont="1" applyFill="1" applyBorder="1" applyAlignment="1">
      <alignment horizontal="left" vertical="center"/>
    </xf>
    <xf numFmtId="0" fontId="0" fillId="3" borderId="14" xfId="0" applyFont="1" applyFill="1" applyBorder="1" applyAlignment="1">
      <alignment horizontal="left" vertical="center"/>
    </xf>
    <xf numFmtId="180" fontId="0" fillId="4" borderId="9" xfId="0" applyNumberFormat="1"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protection/>
    </xf>
    <xf numFmtId="0" fontId="13" fillId="4" borderId="1" xfId="0" applyFont="1" applyFill="1" applyBorder="1" applyAlignment="1" applyProtection="1">
      <alignment horizontal="left" vertical="center"/>
      <protection locked="0"/>
    </xf>
    <xf numFmtId="0" fontId="0" fillId="3" borderId="0" xfId="0" applyFont="1" applyFill="1" applyAlignment="1">
      <alignment horizontal="left" vertical="center" wrapText="1"/>
    </xf>
    <xf numFmtId="0" fontId="0" fillId="3" borderId="0" xfId="0" applyFont="1" applyFill="1" applyAlignment="1">
      <alignment horizontal="left" vertical="center"/>
    </xf>
    <xf numFmtId="0" fontId="1" fillId="3" borderId="0" xfId="0" applyFont="1" applyFill="1" applyAlignment="1">
      <alignment horizontal="left" vertical="top" wrapText="1"/>
    </xf>
    <xf numFmtId="0" fontId="0" fillId="3" borderId="0" xfId="0" applyFont="1" applyFill="1" applyAlignment="1" applyProtection="1">
      <alignment horizontal="left" vertical="top" wrapText="1"/>
      <protection/>
    </xf>
    <xf numFmtId="49" fontId="0" fillId="3" borderId="0" xfId="0" applyNumberFormat="1" applyFont="1" applyFill="1" applyBorder="1" applyAlignment="1" applyProtection="1">
      <alignment horizontal="left" vertical="center" wrapText="1"/>
      <protection/>
    </xf>
    <xf numFmtId="0" fontId="1" fillId="3" borderId="0" xfId="0" applyFont="1" applyFill="1" applyBorder="1" applyAlignment="1">
      <alignment horizontal="left" vertical="center"/>
    </xf>
    <xf numFmtId="0" fontId="0" fillId="4" borderId="8" xfId="0" applyFont="1" applyFill="1" applyBorder="1" applyAlignment="1" applyProtection="1">
      <alignment horizontal="left" vertical="top" wrapText="1"/>
      <protection locked="0"/>
    </xf>
    <xf numFmtId="0" fontId="0" fillId="4" borderId="10" xfId="0" applyFont="1" applyFill="1" applyBorder="1" applyAlignment="1" applyProtection="1">
      <alignment horizontal="left" vertical="top" wrapText="1"/>
      <protection locked="0"/>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7" xfId="0" applyFont="1" applyFill="1" applyBorder="1" applyAlignment="1">
      <alignment horizontal="left" vertical="center" wrapText="1"/>
    </xf>
    <xf numFmtId="0" fontId="7" fillId="3" borderId="9" xfId="0" applyFont="1" applyFill="1" applyBorder="1" applyAlignment="1">
      <alignment horizontal="left" vertical="center"/>
    </xf>
    <xf numFmtId="0" fontId="7" fillId="3" borderId="14" xfId="0" applyFont="1" applyFill="1" applyBorder="1" applyAlignment="1">
      <alignment horizontal="left" vertical="center"/>
    </xf>
    <xf numFmtId="49" fontId="19" fillId="0" borderId="0" xfId="0" applyNumberFormat="1" applyFont="1" applyFill="1" applyBorder="1" applyAlignment="1">
      <alignment horizontal="left" vertical="center" wrapText="1"/>
    </xf>
    <xf numFmtId="0" fontId="0" fillId="3" borderId="0" xfId="0" applyFont="1" applyFill="1" applyAlignment="1">
      <alignment horizontal="left" vertical="top" wrapText="1"/>
    </xf>
    <xf numFmtId="0" fontId="1" fillId="3" borderId="0" xfId="0" applyFont="1" applyFill="1" applyBorder="1" applyAlignment="1">
      <alignment horizontal="left" vertical="top" wrapText="1"/>
    </xf>
    <xf numFmtId="0" fontId="1" fillId="3" borderId="0" xfId="0" applyFont="1" applyFill="1" applyBorder="1" applyAlignment="1">
      <alignment horizontal="left" vertical="top"/>
    </xf>
    <xf numFmtId="49" fontId="0" fillId="4" borderId="8" xfId="0" applyNumberFormat="1" applyFont="1" applyFill="1" applyBorder="1" applyAlignment="1" applyProtection="1">
      <alignment horizontal="left" vertical="center"/>
      <protection locked="0"/>
    </xf>
    <xf numFmtId="49" fontId="0" fillId="4" borderId="10" xfId="0" applyNumberFormat="1" applyFont="1" applyFill="1" applyBorder="1" applyAlignment="1" applyProtection="1">
      <alignment horizontal="left" vertical="center"/>
      <protection locked="0"/>
    </xf>
    <xf numFmtId="0" fontId="13" fillId="4" borderId="11" xfId="0" applyFont="1" applyFill="1" applyBorder="1" applyAlignment="1" applyProtection="1">
      <alignment horizontal="left" vertical="top" wrapText="1"/>
      <protection locked="0"/>
    </xf>
    <xf numFmtId="0" fontId="0" fillId="3" borderId="1" xfId="0" applyFont="1" applyFill="1" applyBorder="1" applyAlignment="1">
      <alignment horizontal="left" vertical="center"/>
    </xf>
    <xf numFmtId="0" fontId="1" fillId="3" borderId="0" xfId="0" applyFont="1" applyFill="1" applyBorder="1" applyAlignment="1">
      <alignment horizontal="left" vertical="center" wrapText="1"/>
    </xf>
    <xf numFmtId="0" fontId="0" fillId="4" borderId="1" xfId="0" applyFont="1" applyFill="1" applyBorder="1" applyAlignment="1" applyProtection="1">
      <alignment horizontal="left" vertical="center"/>
      <protection locked="0"/>
    </xf>
    <xf numFmtId="49" fontId="19" fillId="0" borderId="0" xfId="0" applyNumberFormat="1" applyFont="1" applyFill="1" applyBorder="1" applyAlignment="1">
      <alignment horizontal="left" vertical="top" wrapText="1"/>
    </xf>
    <xf numFmtId="0" fontId="0" fillId="3" borderId="0" xfId="0" applyFont="1" applyFill="1" applyBorder="1" applyAlignment="1" applyProtection="1">
      <alignment horizontal="left" vertical="top" wrapText="1"/>
      <protection/>
    </xf>
    <xf numFmtId="0" fontId="0" fillId="3" borderId="0" xfId="0" applyFont="1" applyFill="1" applyBorder="1" applyAlignment="1" applyProtection="1">
      <alignment horizontal="left" vertical="center"/>
      <protection/>
    </xf>
    <xf numFmtId="0" fontId="0" fillId="0" borderId="0" xfId="0" applyBorder="1" applyAlignment="1" applyProtection="1">
      <alignment vertical="top"/>
      <protection/>
    </xf>
    <xf numFmtId="0" fontId="0" fillId="0" borderId="0" xfId="0" applyAlignment="1">
      <alignment vertical="center"/>
    </xf>
    <xf numFmtId="49" fontId="0" fillId="3" borderId="0"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xf>
    <xf numFmtId="0" fontId="0" fillId="0" borderId="0" xfId="0" applyBorder="1" applyAlignment="1">
      <alignment/>
    </xf>
    <xf numFmtId="49" fontId="20" fillId="0" borderId="0" xfId="0" applyNumberFormat="1" applyFont="1"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D8B05E"/>
      <rgbColor rgb="00E96B50"/>
      <rgbColor rgb="008BAFFF"/>
      <rgbColor rgb="00D8B05E"/>
      <rgbColor rgb="00D8B05E"/>
      <rgbColor rgb="00F0DA3A"/>
      <rgbColor rgb="00DCDCD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7.emf" /><Relationship Id="rId7" Type="http://schemas.openxmlformats.org/officeDocument/2006/relationships/image" Target="../media/image9.emf" /><Relationship Id="rId8" Type="http://schemas.openxmlformats.org/officeDocument/2006/relationships/image" Target="../media/image10.emf" /><Relationship Id="rId9" Type="http://schemas.openxmlformats.org/officeDocument/2006/relationships/image" Target="../media/image11.emf" /><Relationship Id="rId10" Type="http://schemas.openxmlformats.org/officeDocument/2006/relationships/image" Target="../media/image12.emf" /><Relationship Id="rId11" Type="http://schemas.openxmlformats.org/officeDocument/2006/relationships/image" Target="../media/image16.emf" /><Relationship Id="rId12" Type="http://schemas.openxmlformats.org/officeDocument/2006/relationships/image" Target="../media/image14.emf" /><Relationship Id="rId13" Type="http://schemas.openxmlformats.org/officeDocument/2006/relationships/image" Target="../media/image17.emf" /><Relationship Id="rId14" Type="http://schemas.openxmlformats.org/officeDocument/2006/relationships/image" Target="../media/image23.emf" /><Relationship Id="rId15" Type="http://schemas.openxmlformats.org/officeDocument/2006/relationships/image" Target="../media/image18.emf" /><Relationship Id="rId16" Type="http://schemas.openxmlformats.org/officeDocument/2006/relationships/image" Target="../media/image22.emf" /><Relationship Id="rId17" Type="http://schemas.openxmlformats.org/officeDocument/2006/relationships/image" Target="../media/image19.emf" /><Relationship Id="rId18" Type="http://schemas.openxmlformats.org/officeDocument/2006/relationships/image" Target="../media/image8.emf" /><Relationship Id="rId19" Type="http://schemas.openxmlformats.org/officeDocument/2006/relationships/image" Target="../media/image15.emf" /><Relationship Id="rId20" Type="http://schemas.openxmlformats.org/officeDocument/2006/relationships/image" Target="../media/image21.emf" /><Relationship Id="rId21" Type="http://schemas.openxmlformats.org/officeDocument/2006/relationships/image" Target="../media/image13.emf" /><Relationship Id="rId22" Type="http://schemas.openxmlformats.org/officeDocument/2006/relationships/image" Target="../media/image3.emf" /><Relationship Id="rId23"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28575</xdr:colOff>
      <xdr:row>71</xdr:row>
      <xdr:rowOff>142875</xdr:rowOff>
    </xdr:from>
    <xdr:to>
      <xdr:col>16</xdr:col>
      <xdr:colOff>552450</xdr:colOff>
      <xdr:row>73</xdr:row>
      <xdr:rowOff>0</xdr:rowOff>
    </xdr:to>
    <xdr:pic>
      <xdr:nvPicPr>
        <xdr:cNvPr id="1" name="AddCells1"/>
        <xdr:cNvPicPr preferRelativeResize="1">
          <a:picLocks noChangeAspect="1"/>
        </xdr:cNvPicPr>
      </xdr:nvPicPr>
      <xdr:blipFill>
        <a:blip r:embed="rId1"/>
        <a:stretch>
          <a:fillRect/>
        </a:stretch>
      </xdr:blipFill>
      <xdr:spPr>
        <a:xfrm>
          <a:off x="5905500" y="18087975"/>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2" name="CutAll" hidden="1"/>
        <xdr:cNvPicPr preferRelativeResize="1">
          <a:picLocks noChangeAspect="1"/>
        </xdr:cNvPicPr>
      </xdr:nvPicPr>
      <xdr:blipFill>
        <a:blip r:embed="rId2"/>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3" name="AddCells2" hidden="1"/>
        <xdr:cNvPicPr preferRelativeResize="1">
          <a:picLocks noChangeAspect="1"/>
        </xdr:cNvPicPr>
      </xdr:nvPicPr>
      <xdr:blipFill>
        <a:blip r:embed="rId3"/>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4" name="AddCells3" hidden="1"/>
        <xdr:cNvPicPr preferRelativeResize="1">
          <a:picLocks noChangeAspect="1"/>
        </xdr:cNvPicPr>
      </xdr:nvPicPr>
      <xdr:blipFill>
        <a:blip r:embed="rId4"/>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5" name="AddCells4" hidden="1"/>
        <xdr:cNvPicPr preferRelativeResize="1">
          <a:picLocks noChangeAspect="1"/>
        </xdr:cNvPicPr>
      </xdr:nvPicPr>
      <xdr:blipFill>
        <a:blip r:embed="rId5"/>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6" name="AddCells5" hidden="1"/>
        <xdr:cNvPicPr preferRelativeResize="1">
          <a:picLocks noChangeAspect="1"/>
        </xdr:cNvPicPr>
      </xdr:nvPicPr>
      <xdr:blipFill>
        <a:blip r:embed="rId6"/>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7" name="AddCells6" hidden="1"/>
        <xdr:cNvPicPr preferRelativeResize="1">
          <a:picLocks noChangeAspect="1"/>
        </xdr:cNvPicPr>
      </xdr:nvPicPr>
      <xdr:blipFill>
        <a:blip r:embed="rId7"/>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8" name="AddCells7" hidden="1"/>
        <xdr:cNvPicPr preferRelativeResize="1">
          <a:picLocks noChangeAspect="1"/>
        </xdr:cNvPicPr>
      </xdr:nvPicPr>
      <xdr:blipFill>
        <a:blip r:embed="rId8"/>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9" name="AddCells8" hidden="1"/>
        <xdr:cNvPicPr preferRelativeResize="1">
          <a:picLocks noChangeAspect="1"/>
        </xdr:cNvPicPr>
      </xdr:nvPicPr>
      <xdr:blipFill>
        <a:blip r:embed="rId9"/>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0" name="AddCells9" hidden="1"/>
        <xdr:cNvPicPr preferRelativeResize="1">
          <a:picLocks noChangeAspect="1"/>
        </xdr:cNvPicPr>
      </xdr:nvPicPr>
      <xdr:blipFill>
        <a:blip r:embed="rId10"/>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1" name="AddCells10" hidden="1"/>
        <xdr:cNvPicPr preferRelativeResize="1">
          <a:picLocks noChangeAspect="1"/>
        </xdr:cNvPicPr>
      </xdr:nvPicPr>
      <xdr:blipFill>
        <a:blip r:embed="rId11"/>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2" name="AddCells11" hidden="1"/>
        <xdr:cNvPicPr preferRelativeResize="1">
          <a:picLocks noChangeAspect="1"/>
        </xdr:cNvPicPr>
      </xdr:nvPicPr>
      <xdr:blipFill>
        <a:blip r:embed="rId12"/>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3" name="AddCells12" hidden="1"/>
        <xdr:cNvPicPr preferRelativeResize="1">
          <a:picLocks noChangeAspect="1"/>
        </xdr:cNvPicPr>
      </xdr:nvPicPr>
      <xdr:blipFill>
        <a:blip r:embed="rId13"/>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4" name="AddCells13" hidden="1"/>
        <xdr:cNvPicPr preferRelativeResize="1">
          <a:picLocks noChangeAspect="1"/>
        </xdr:cNvPicPr>
      </xdr:nvPicPr>
      <xdr:blipFill>
        <a:blip r:embed="rId14"/>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5" name="AddCells14" hidden="1"/>
        <xdr:cNvPicPr preferRelativeResize="1">
          <a:picLocks noChangeAspect="1"/>
        </xdr:cNvPicPr>
      </xdr:nvPicPr>
      <xdr:blipFill>
        <a:blip r:embed="rId15"/>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6" name="AddCells15" hidden="1"/>
        <xdr:cNvPicPr preferRelativeResize="1">
          <a:picLocks noChangeAspect="1"/>
        </xdr:cNvPicPr>
      </xdr:nvPicPr>
      <xdr:blipFill>
        <a:blip r:embed="rId16"/>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7" name="AddCells16" hidden="1"/>
        <xdr:cNvPicPr preferRelativeResize="1">
          <a:picLocks noChangeAspect="1"/>
        </xdr:cNvPicPr>
      </xdr:nvPicPr>
      <xdr:blipFill>
        <a:blip r:embed="rId17"/>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8" name="AddCells17" hidden="1"/>
        <xdr:cNvPicPr preferRelativeResize="1">
          <a:picLocks noChangeAspect="1"/>
        </xdr:cNvPicPr>
      </xdr:nvPicPr>
      <xdr:blipFill>
        <a:blip r:embed="rId18"/>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19" name="AddCells18" hidden="1"/>
        <xdr:cNvPicPr preferRelativeResize="1">
          <a:picLocks noChangeAspect="1"/>
        </xdr:cNvPicPr>
      </xdr:nvPicPr>
      <xdr:blipFill>
        <a:blip r:embed="rId19"/>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13</xdr:col>
      <xdr:colOff>28575</xdr:colOff>
      <xdr:row>377</xdr:row>
      <xdr:rowOff>0</xdr:rowOff>
    </xdr:from>
    <xdr:to>
      <xdr:col>16</xdr:col>
      <xdr:colOff>552450</xdr:colOff>
      <xdr:row>378</xdr:row>
      <xdr:rowOff>47625</xdr:rowOff>
    </xdr:to>
    <xdr:pic>
      <xdr:nvPicPr>
        <xdr:cNvPr id="20" name="AddCells19" hidden="1"/>
        <xdr:cNvPicPr preferRelativeResize="1">
          <a:picLocks noChangeAspect="1"/>
        </xdr:cNvPicPr>
      </xdr:nvPicPr>
      <xdr:blipFill>
        <a:blip r:embed="rId20"/>
        <a:stretch>
          <a:fillRect/>
        </a:stretch>
      </xdr:blipFill>
      <xdr:spPr>
        <a:xfrm>
          <a:off x="5905500" y="18326100"/>
          <a:ext cx="1933575" cy="238125"/>
        </a:xfrm>
        <a:prstGeom prst="rect">
          <a:avLst/>
        </a:prstGeom>
        <a:noFill/>
        <a:ln w="9525" cmpd="sng">
          <a:noFill/>
        </a:ln>
      </xdr:spPr>
    </xdr:pic>
    <xdr:clientData fLocksWithSheet="0" fPrintsWithSheet="0"/>
  </xdr:twoCellAnchor>
  <xdr:twoCellAnchor editAs="oneCell">
    <xdr:from>
      <xdr:col>1</xdr:col>
      <xdr:colOff>28575</xdr:colOff>
      <xdr:row>387</xdr:row>
      <xdr:rowOff>19050</xdr:rowOff>
    </xdr:from>
    <xdr:to>
      <xdr:col>2</xdr:col>
      <xdr:colOff>9525</xdr:colOff>
      <xdr:row>387</xdr:row>
      <xdr:rowOff>180975</xdr:rowOff>
    </xdr:to>
    <xdr:pic>
      <xdr:nvPicPr>
        <xdr:cNvPr id="21" name="AutoContactFill"/>
        <xdr:cNvPicPr preferRelativeResize="1">
          <a:picLocks noChangeAspect="1"/>
        </xdr:cNvPicPr>
      </xdr:nvPicPr>
      <xdr:blipFill>
        <a:blip r:embed="rId21"/>
        <a:stretch>
          <a:fillRect/>
        </a:stretch>
      </xdr:blipFill>
      <xdr:spPr>
        <a:xfrm>
          <a:off x="647700" y="20831175"/>
          <a:ext cx="190500" cy="161925"/>
        </a:xfrm>
        <a:prstGeom prst="rect">
          <a:avLst/>
        </a:prstGeom>
        <a:noFill/>
        <a:ln w="9525" cmpd="sng">
          <a:noFill/>
        </a:ln>
      </xdr:spPr>
    </xdr:pic>
    <xdr:clientData fLocksWithSheet="0"/>
  </xdr:twoCellAnchor>
  <xdr:twoCellAnchor editAs="oneCell">
    <xdr:from>
      <xdr:col>1</xdr:col>
      <xdr:colOff>28575</xdr:colOff>
      <xdr:row>388</xdr:row>
      <xdr:rowOff>9525</xdr:rowOff>
    </xdr:from>
    <xdr:to>
      <xdr:col>2</xdr:col>
      <xdr:colOff>9525</xdr:colOff>
      <xdr:row>388</xdr:row>
      <xdr:rowOff>171450</xdr:rowOff>
    </xdr:to>
    <xdr:pic>
      <xdr:nvPicPr>
        <xdr:cNvPr id="22" name="AutoContactClear"/>
        <xdr:cNvPicPr preferRelativeResize="1">
          <a:picLocks noChangeAspect="1"/>
        </xdr:cNvPicPr>
      </xdr:nvPicPr>
      <xdr:blipFill>
        <a:blip r:embed="rId22"/>
        <a:stretch>
          <a:fillRect/>
        </a:stretch>
      </xdr:blipFill>
      <xdr:spPr>
        <a:xfrm>
          <a:off x="647700" y="21012150"/>
          <a:ext cx="190500" cy="161925"/>
        </a:xfrm>
        <a:prstGeom prst="rect">
          <a:avLst/>
        </a:prstGeom>
        <a:noFill/>
        <a:ln w="9525" cmpd="sng">
          <a:noFill/>
        </a:ln>
      </xdr:spPr>
    </xdr:pic>
    <xdr:clientData fLocksWithSheet="0"/>
  </xdr:twoCellAnchor>
  <xdr:twoCellAnchor editAs="absolute">
    <xdr:from>
      <xdr:col>0</xdr:col>
      <xdr:colOff>171450</xdr:colOff>
      <xdr:row>0</xdr:row>
      <xdr:rowOff>19050</xdr:rowOff>
    </xdr:from>
    <xdr:to>
      <xdr:col>4</xdr:col>
      <xdr:colOff>66675</xdr:colOff>
      <xdr:row>0</xdr:row>
      <xdr:rowOff>666750</xdr:rowOff>
    </xdr:to>
    <xdr:pic>
      <xdr:nvPicPr>
        <xdr:cNvPr id="23" name="Picture 191"/>
        <xdr:cNvPicPr preferRelativeResize="1">
          <a:picLocks noChangeAspect="1"/>
        </xdr:cNvPicPr>
      </xdr:nvPicPr>
      <xdr:blipFill>
        <a:blip r:embed="rId23"/>
        <a:stretch>
          <a:fillRect/>
        </a:stretch>
      </xdr:blipFill>
      <xdr:spPr>
        <a:xfrm>
          <a:off x="171450" y="19050"/>
          <a:ext cx="1981200" cy="647700"/>
        </a:xfrm>
        <a:prstGeom prst="rect">
          <a:avLst/>
        </a:prstGeom>
        <a:noFill/>
        <a:ln w="9525" cmpd="sng">
          <a:noFill/>
        </a:ln>
      </xdr:spPr>
    </xdr:pic>
    <xdr:clientData/>
  </xdr:twoCellAnchor>
  <xdr:twoCellAnchor editAs="absolute">
    <xdr:from>
      <xdr:col>5</xdr:col>
      <xdr:colOff>152400</xdr:colOff>
      <xdr:row>0</xdr:row>
      <xdr:rowOff>19050</xdr:rowOff>
    </xdr:from>
    <xdr:to>
      <xdr:col>12</xdr:col>
      <xdr:colOff>361950</xdr:colOff>
      <xdr:row>0</xdr:row>
      <xdr:rowOff>171450</xdr:rowOff>
    </xdr:to>
    <xdr:sp>
      <xdr:nvSpPr>
        <xdr:cNvPr id="24" name="TextBox 192"/>
        <xdr:cNvSpPr txBox="1">
          <a:spLocks noChangeArrowheads="1"/>
        </xdr:cNvSpPr>
      </xdr:nvSpPr>
      <xdr:spPr>
        <a:xfrm>
          <a:off x="3095625" y="19050"/>
          <a:ext cx="2505075" cy="152400"/>
        </a:xfrm>
        <a:prstGeom prst="rect">
          <a:avLst/>
        </a:prstGeom>
        <a:solidFill>
          <a:srgbClr val="FFFFFF"/>
        </a:solidFill>
        <a:ln w="9525" cmpd="sng">
          <a:noFill/>
        </a:ln>
      </xdr:spPr>
      <xdr:txBody>
        <a:bodyPr vertOverflow="clip" wrap="square"/>
        <a:p>
          <a:pPr algn="l">
            <a:defRPr/>
          </a:pPr>
          <a:r>
            <a:rPr lang="en-US" cap="none" sz="750" b="0" i="0" u="none" baseline="0">
              <a:latin typeface="Arial"/>
              <a:ea typeface="Arial"/>
              <a:cs typeface="Arial"/>
            </a:rPr>
            <a:t>Département fédéral de l'intérieur DFI</a:t>
          </a:r>
        </a:p>
      </xdr:txBody>
    </xdr:sp>
    <xdr:clientData/>
  </xdr:twoCellAnchor>
  <xdr:twoCellAnchor editAs="absolute">
    <xdr:from>
      <xdr:col>5</xdr:col>
      <xdr:colOff>161925</xdr:colOff>
      <xdr:row>0</xdr:row>
      <xdr:rowOff>200025</xdr:rowOff>
    </xdr:from>
    <xdr:to>
      <xdr:col>12</xdr:col>
      <xdr:colOff>361950</xdr:colOff>
      <xdr:row>0</xdr:row>
      <xdr:rowOff>495300</xdr:rowOff>
    </xdr:to>
    <xdr:sp>
      <xdr:nvSpPr>
        <xdr:cNvPr id="25" name="TextBox 193"/>
        <xdr:cNvSpPr txBox="1">
          <a:spLocks noChangeArrowheads="1"/>
        </xdr:cNvSpPr>
      </xdr:nvSpPr>
      <xdr:spPr>
        <a:xfrm>
          <a:off x="3105150" y="200025"/>
          <a:ext cx="2495550" cy="295275"/>
        </a:xfrm>
        <a:prstGeom prst="rect">
          <a:avLst/>
        </a:prstGeom>
        <a:solidFill>
          <a:srgbClr val="FFFFFF"/>
        </a:solidFill>
        <a:ln w="9525" cmpd="sng">
          <a:noFill/>
        </a:ln>
      </xdr:spPr>
      <xdr:txBody>
        <a:bodyPr vertOverflow="clip" wrap="square"/>
        <a:p>
          <a:pPr algn="l">
            <a:defRPr/>
          </a:pPr>
          <a:r>
            <a:rPr lang="en-US" cap="none" sz="750" b="1" i="0" u="none" baseline="0">
              <a:latin typeface="Arial"/>
              <a:ea typeface="Arial"/>
              <a:cs typeface="Arial"/>
            </a:rPr>
            <a:t>Office fédéral de la santé publique OFSP</a:t>
          </a:r>
          <a:r>
            <a:rPr lang="en-US" cap="none" sz="750" b="0" i="0" u="none" baseline="0">
              <a:latin typeface="Arial"/>
              <a:ea typeface="Arial"/>
              <a:cs typeface="Arial"/>
            </a:rPr>
            <a:t>
Division Biomédecine/Stemcells</a:t>
          </a:r>
        </a:p>
      </xdr:txBody>
    </xdr:sp>
    <xdr:clientData/>
  </xdr:twoCellAnchor>
  <xdr:twoCellAnchor>
    <xdr:from>
      <xdr:col>0</xdr:col>
      <xdr:colOff>571500</xdr:colOff>
      <xdr:row>4</xdr:row>
      <xdr:rowOff>95250</xdr:rowOff>
    </xdr:from>
    <xdr:to>
      <xdr:col>13</xdr:col>
      <xdr:colOff>47625</xdr:colOff>
      <xdr:row>17</xdr:row>
      <xdr:rowOff>47625</xdr:rowOff>
    </xdr:to>
    <xdr:sp>
      <xdr:nvSpPr>
        <xdr:cNvPr id="26" name="Rectangle 194"/>
        <xdr:cNvSpPr>
          <a:spLocks/>
        </xdr:cNvSpPr>
      </xdr:nvSpPr>
      <xdr:spPr>
        <a:xfrm>
          <a:off x="571500" y="2343150"/>
          <a:ext cx="5353050" cy="27241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418</xdr:row>
      <xdr:rowOff>152400</xdr:rowOff>
    </xdr:from>
    <xdr:to>
      <xdr:col>13</xdr:col>
      <xdr:colOff>47625</xdr:colOff>
      <xdr:row>428</xdr:row>
      <xdr:rowOff>0</xdr:rowOff>
    </xdr:to>
    <xdr:sp>
      <xdr:nvSpPr>
        <xdr:cNvPr id="27" name="Rectangle 195"/>
        <xdr:cNvSpPr>
          <a:spLocks/>
        </xdr:cNvSpPr>
      </xdr:nvSpPr>
      <xdr:spPr>
        <a:xfrm>
          <a:off x="609600" y="31651575"/>
          <a:ext cx="5314950" cy="2686050"/>
        </a:xfrm>
        <a:prstGeom prst="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2:P436"/>
  <sheetViews>
    <sheetView showGridLines="0" tabSelected="1" zoomScaleSheetLayoutView="100" workbookViewId="0" topLeftCell="A1">
      <selection activeCell="E39" sqref="E39:M39"/>
    </sheetView>
  </sheetViews>
  <sheetFormatPr defaultColWidth="9.140625" defaultRowHeight="12.75"/>
  <cols>
    <col min="1" max="1" width="9.28125" style="2" customWidth="1"/>
    <col min="2" max="2" width="3.140625" style="3" customWidth="1"/>
    <col min="3" max="3" width="16.00390625" style="4" customWidth="1"/>
    <col min="4" max="4" width="2.8515625" style="4" customWidth="1"/>
    <col min="5" max="5" width="12.8515625" style="4" customWidth="1"/>
    <col min="6" max="6" width="2.7109375" style="4" customWidth="1"/>
    <col min="7" max="7" width="1.1484375" style="4" customWidth="1"/>
    <col min="8" max="8" width="3.7109375" style="4" customWidth="1"/>
    <col min="9" max="9" width="1.28515625" style="4" customWidth="1"/>
    <col min="10" max="10" width="10.8515625" style="4" customWidth="1"/>
    <col min="11" max="11" width="3.140625" style="4" customWidth="1"/>
    <col min="12" max="12" width="11.57421875" style="4" customWidth="1"/>
    <col min="13" max="13" width="9.57421875" style="4" customWidth="1"/>
    <col min="14" max="14" width="2.8515625" style="0" customWidth="1"/>
  </cols>
  <sheetData>
    <row r="1" s="44" customFormat="1" ht="99" customHeight="1"/>
    <row r="2" spans="1:13" s="44" customFormat="1" ht="24" customHeight="1">
      <c r="A2" s="42"/>
      <c r="B2" s="109" t="s">
        <v>263</v>
      </c>
      <c r="C2" s="37"/>
      <c r="D2" s="37"/>
      <c r="E2" s="37"/>
      <c r="F2" s="37"/>
      <c r="G2" s="37"/>
      <c r="H2" s="37"/>
      <c r="I2" s="37"/>
      <c r="J2" s="37"/>
      <c r="K2" s="37"/>
      <c r="L2" s="37"/>
      <c r="M2" s="37"/>
    </row>
    <row r="3" spans="1:13" s="44" customFormat="1" ht="30" customHeight="1">
      <c r="A3" s="42"/>
      <c r="B3" s="110" t="s">
        <v>161</v>
      </c>
      <c r="C3" s="110"/>
      <c r="D3" s="110"/>
      <c r="E3" s="110"/>
      <c r="F3" s="110"/>
      <c r="G3" s="110"/>
      <c r="H3" s="110"/>
      <c r="I3" s="110"/>
      <c r="J3" s="110"/>
      <c r="K3" s="110"/>
      <c r="L3" s="110"/>
      <c r="M3" s="110"/>
    </row>
    <row r="4" spans="1:13" s="44" customFormat="1" ht="24" customHeight="1">
      <c r="A4" s="42"/>
      <c r="B4" s="37"/>
      <c r="C4" s="37"/>
      <c r="D4" s="37"/>
      <c r="E4" s="37"/>
      <c r="F4" s="37"/>
      <c r="G4" s="37"/>
      <c r="H4" s="37"/>
      <c r="I4" s="37"/>
      <c r="J4" s="37"/>
      <c r="K4" s="37"/>
      <c r="L4" s="37"/>
      <c r="M4" s="37"/>
    </row>
    <row r="5" spans="1:16" s="44" customFormat="1" ht="11.25" customHeight="1">
      <c r="A5" s="111"/>
      <c r="B5" s="60"/>
      <c r="C5" s="37"/>
      <c r="D5" s="37"/>
      <c r="E5" s="37"/>
      <c r="F5" s="112"/>
      <c r="G5" s="37"/>
      <c r="H5" s="37"/>
      <c r="I5" s="37"/>
      <c r="J5" s="37"/>
      <c r="K5" s="37"/>
      <c r="L5" s="37"/>
      <c r="M5" s="37"/>
      <c r="N5" s="37"/>
      <c r="O5" s="37"/>
      <c r="P5" s="37"/>
    </row>
    <row r="6" spans="1:13" ht="53.25" customHeight="1">
      <c r="A6" s="17"/>
      <c r="B6" s="152" t="s">
        <v>241</v>
      </c>
      <c r="C6" s="152"/>
      <c r="D6" s="152"/>
      <c r="E6" s="152"/>
      <c r="F6" s="152"/>
      <c r="G6" s="152"/>
      <c r="H6" s="152"/>
      <c r="I6" s="152"/>
      <c r="J6" s="152"/>
      <c r="K6" s="152"/>
      <c r="L6" s="152"/>
      <c r="M6" s="152"/>
    </row>
    <row r="7" spans="1:13" ht="12.75">
      <c r="A7" s="17"/>
      <c r="B7" s="25"/>
      <c r="C7" s="22"/>
      <c r="D7" s="22"/>
      <c r="E7" s="22"/>
      <c r="F7" s="22"/>
      <c r="G7" s="22"/>
      <c r="H7" s="22"/>
      <c r="I7" s="22"/>
      <c r="J7" s="22"/>
      <c r="K7" s="22"/>
      <c r="L7" s="22"/>
      <c r="M7" s="22"/>
    </row>
    <row r="8" spans="1:13" ht="15" customHeight="1">
      <c r="A8" s="17"/>
      <c r="B8" s="30" t="s">
        <v>162</v>
      </c>
      <c r="D8" s="30"/>
      <c r="E8" s="22"/>
      <c r="F8" s="22"/>
      <c r="G8" s="22"/>
      <c r="H8" s="22"/>
      <c r="I8" s="22"/>
      <c r="J8" s="22"/>
      <c r="K8" s="22"/>
      <c r="L8" s="22"/>
      <c r="M8" s="22"/>
    </row>
    <row r="9" spans="1:13" ht="15" customHeight="1">
      <c r="A9" s="17"/>
      <c r="B9" s="22"/>
      <c r="D9" s="22"/>
      <c r="E9" s="22"/>
      <c r="F9" s="22"/>
      <c r="G9" s="22"/>
      <c r="H9" s="22"/>
      <c r="I9" s="22"/>
      <c r="J9" s="22"/>
      <c r="K9" s="22"/>
      <c r="L9" s="22"/>
      <c r="M9" s="22"/>
    </row>
    <row r="10" spans="1:13" ht="15" customHeight="1">
      <c r="A10" s="17"/>
      <c r="B10" s="22" t="s">
        <v>240</v>
      </c>
      <c r="D10" s="22"/>
      <c r="E10" s="22"/>
      <c r="F10" s="22"/>
      <c r="G10" s="23"/>
      <c r="H10" s="157" t="s">
        <v>38</v>
      </c>
      <c r="I10" s="157"/>
      <c r="J10" s="157"/>
      <c r="K10" s="135"/>
      <c r="L10" s="135"/>
      <c r="M10" s="135"/>
    </row>
    <row r="11" spans="1:13" ht="15" customHeight="1">
      <c r="A11" s="17"/>
      <c r="B11" s="22" t="s">
        <v>163</v>
      </c>
      <c r="D11" s="22"/>
      <c r="E11" s="22"/>
      <c r="F11" s="22"/>
      <c r="G11" s="23"/>
      <c r="H11" s="135"/>
      <c r="I11" s="135"/>
      <c r="J11" s="135"/>
      <c r="K11" s="135"/>
      <c r="L11" s="135"/>
      <c r="M11" s="135"/>
    </row>
    <row r="12" spans="1:13" ht="15" customHeight="1">
      <c r="A12" s="17"/>
      <c r="B12" s="22" t="s">
        <v>164</v>
      </c>
      <c r="D12" s="22"/>
      <c r="E12" s="22"/>
      <c r="F12" s="22"/>
      <c r="G12" s="23"/>
      <c r="H12" s="135"/>
      <c r="I12" s="135"/>
      <c r="J12" s="135"/>
      <c r="K12" s="135"/>
      <c r="L12" s="135"/>
      <c r="M12" s="135"/>
    </row>
    <row r="13" spans="1:13" ht="15" customHeight="1">
      <c r="A13" s="17"/>
      <c r="B13" s="18" t="s">
        <v>165</v>
      </c>
      <c r="D13" s="22"/>
      <c r="E13" s="22"/>
      <c r="F13" s="22"/>
      <c r="G13" s="23"/>
      <c r="H13" s="135"/>
      <c r="I13" s="135"/>
      <c r="J13" s="135"/>
      <c r="K13" s="135"/>
      <c r="L13" s="135"/>
      <c r="M13" s="135"/>
    </row>
    <row r="14" spans="1:13" ht="6" customHeight="1">
      <c r="A14" s="17"/>
      <c r="B14" s="22"/>
      <c r="D14" s="22"/>
      <c r="E14" s="22"/>
      <c r="F14" s="35"/>
      <c r="G14" s="35"/>
      <c r="H14" s="35"/>
      <c r="I14" s="35"/>
      <c r="J14" s="35"/>
      <c r="K14" s="35"/>
      <c r="L14" s="35"/>
      <c r="M14" s="35"/>
    </row>
    <row r="15" spans="1:13" ht="15" customHeight="1">
      <c r="A15" s="40"/>
      <c r="B15" s="22" t="s">
        <v>166</v>
      </c>
      <c r="D15" s="22"/>
      <c r="E15" s="22"/>
      <c r="F15" s="22"/>
      <c r="G15" s="18"/>
      <c r="H15" s="22"/>
      <c r="I15" s="35" t="s">
        <v>167</v>
      </c>
      <c r="J15" s="35"/>
      <c r="K15" s="114" t="s">
        <v>239</v>
      </c>
      <c r="L15" s="115"/>
      <c r="M15" s="38"/>
    </row>
    <row r="16" spans="1:13" ht="15" customHeight="1">
      <c r="A16" s="40"/>
      <c r="B16" s="25"/>
      <c r="C16" s="22"/>
      <c r="D16" s="22"/>
      <c r="E16" s="22"/>
      <c r="F16" s="22"/>
      <c r="G16" s="18"/>
      <c r="H16" s="35"/>
      <c r="I16" s="35" t="s">
        <v>168</v>
      </c>
      <c r="J16" s="35"/>
      <c r="K16" s="35"/>
      <c r="L16" s="35"/>
      <c r="M16" s="35"/>
    </row>
    <row r="17" spans="1:13" ht="15" customHeight="1">
      <c r="A17" s="17"/>
      <c r="B17" s="25"/>
      <c r="C17" s="22"/>
      <c r="D17" s="22"/>
      <c r="E17" s="22"/>
      <c r="F17" s="22"/>
      <c r="G17" s="18"/>
      <c r="H17" s="35"/>
      <c r="I17" s="35" t="s">
        <v>169</v>
      </c>
      <c r="J17" s="35"/>
      <c r="K17" s="35"/>
      <c r="L17" s="35"/>
      <c r="M17" s="35"/>
    </row>
    <row r="18" spans="1:13" ht="15" customHeight="1">
      <c r="A18" s="17"/>
      <c r="B18" s="25"/>
      <c r="C18" s="22"/>
      <c r="D18" s="22"/>
      <c r="E18" s="22"/>
      <c r="F18" s="22"/>
      <c r="G18" s="22"/>
      <c r="H18" s="22"/>
      <c r="I18" s="22"/>
      <c r="J18" s="22"/>
      <c r="K18" s="22"/>
      <c r="L18" s="22"/>
      <c r="M18" s="22"/>
    </row>
    <row r="19" spans="1:13" ht="15" customHeight="1">
      <c r="A19" s="17"/>
      <c r="B19" s="25"/>
      <c r="C19" s="22"/>
      <c r="D19" s="22"/>
      <c r="E19" s="22"/>
      <c r="F19" s="22"/>
      <c r="G19" s="22"/>
      <c r="H19" s="22"/>
      <c r="I19" s="22"/>
      <c r="J19" s="22"/>
      <c r="K19" s="22"/>
      <c r="L19" s="22"/>
      <c r="M19" s="22"/>
    </row>
    <row r="20" spans="1:13" ht="15" customHeight="1">
      <c r="A20" s="17"/>
      <c r="B20" s="151" t="s">
        <v>170</v>
      </c>
      <c r="C20" s="151"/>
      <c r="D20" s="151"/>
      <c r="E20" s="151"/>
      <c r="F20" s="151"/>
      <c r="G20" s="151"/>
      <c r="H20" s="151"/>
      <c r="I20" s="151"/>
      <c r="J20" s="151"/>
      <c r="K20" s="151"/>
      <c r="L20" s="151"/>
      <c r="M20" s="151"/>
    </row>
    <row r="21" spans="1:13" ht="15" customHeight="1">
      <c r="A21" s="17"/>
      <c r="B21" s="67" t="s">
        <v>40</v>
      </c>
      <c r="C21" s="137" t="s">
        <v>171</v>
      </c>
      <c r="D21" s="137"/>
      <c r="E21" s="138"/>
      <c r="F21" s="138"/>
      <c r="G21" s="138"/>
      <c r="H21" s="138"/>
      <c r="I21" s="138"/>
      <c r="J21" s="138"/>
      <c r="K21" s="138"/>
      <c r="L21" s="138"/>
      <c r="M21" s="138"/>
    </row>
    <row r="22" spans="1:13" ht="15">
      <c r="A22" s="17"/>
      <c r="B22" s="67" t="s">
        <v>40</v>
      </c>
      <c r="C22" s="137" t="s">
        <v>172</v>
      </c>
      <c r="D22" s="137"/>
      <c r="E22" s="138"/>
      <c r="F22" s="138"/>
      <c r="G22" s="138"/>
      <c r="H22" s="138"/>
      <c r="I22" s="138"/>
      <c r="J22" s="138"/>
      <c r="K22" s="138"/>
      <c r="L22" s="138"/>
      <c r="M22" s="138"/>
    </row>
    <row r="23" spans="1:13" ht="26.25" customHeight="1">
      <c r="A23" s="17"/>
      <c r="B23" s="67" t="s">
        <v>40</v>
      </c>
      <c r="C23" s="137" t="s">
        <v>173</v>
      </c>
      <c r="D23" s="137"/>
      <c r="E23" s="138"/>
      <c r="F23" s="138"/>
      <c r="G23" s="138"/>
      <c r="H23" s="138"/>
      <c r="I23" s="138"/>
      <c r="J23" s="138"/>
      <c r="K23" s="138"/>
      <c r="L23" s="138"/>
      <c r="M23" s="138"/>
    </row>
    <row r="24" spans="1:13" ht="15">
      <c r="A24" s="17"/>
      <c r="B24" s="67" t="s">
        <v>40</v>
      </c>
      <c r="C24" s="137" t="s">
        <v>174</v>
      </c>
      <c r="D24" s="137"/>
      <c r="E24" s="138"/>
      <c r="F24" s="138"/>
      <c r="G24" s="138"/>
      <c r="H24" s="138"/>
      <c r="I24" s="138"/>
      <c r="J24" s="138"/>
      <c r="K24" s="138"/>
      <c r="L24" s="138"/>
      <c r="M24" s="138"/>
    </row>
    <row r="25" spans="1:14" ht="26.25" customHeight="1">
      <c r="A25" s="21"/>
      <c r="B25" s="50" t="s">
        <v>40</v>
      </c>
      <c r="C25" s="151" t="s">
        <v>175</v>
      </c>
      <c r="D25" s="151"/>
      <c r="E25" s="151"/>
      <c r="F25" s="151"/>
      <c r="G25" s="151"/>
      <c r="H25" s="151"/>
      <c r="I25" s="151"/>
      <c r="J25" s="151"/>
      <c r="K25" s="151"/>
      <c r="L25" s="151"/>
      <c r="M25" s="151"/>
      <c r="N25" s="22"/>
    </row>
    <row r="26" spans="1:13" ht="15" customHeight="1">
      <c r="A26" s="21"/>
      <c r="B26" s="50"/>
      <c r="C26" s="138"/>
      <c r="D26" s="138"/>
      <c r="E26" s="138"/>
      <c r="F26" s="138"/>
      <c r="G26" s="138"/>
      <c r="H26" s="138"/>
      <c r="I26" s="138"/>
      <c r="J26" s="18"/>
      <c r="K26" s="18"/>
      <c r="L26"/>
      <c r="M26"/>
    </row>
    <row r="27" spans="1:13" ht="39" customHeight="1">
      <c r="A27" s="21"/>
      <c r="B27" s="50"/>
      <c r="C27" s="139" t="s">
        <v>249</v>
      </c>
      <c r="D27" s="139"/>
      <c r="E27" s="139"/>
      <c r="F27" s="139"/>
      <c r="G27" s="139"/>
      <c r="H27" s="139"/>
      <c r="I27" s="139"/>
      <c r="J27" s="18"/>
      <c r="K27" s="18"/>
      <c r="L27"/>
      <c r="M27"/>
    </row>
    <row r="28" spans="1:13" ht="15" customHeight="1">
      <c r="A28" s="21"/>
      <c r="B28" s="50"/>
      <c r="C28" s="138"/>
      <c r="D28" s="138"/>
      <c r="E28" s="138"/>
      <c r="F28" s="138"/>
      <c r="G28" s="138"/>
      <c r="H28" s="138"/>
      <c r="I28" s="138"/>
      <c r="J28" s="18"/>
      <c r="K28" s="18"/>
      <c r="L28"/>
      <c r="M28"/>
    </row>
    <row r="29" spans="1:13" ht="26.25" customHeight="1">
      <c r="A29" s="17"/>
      <c r="B29" s="68" t="s">
        <v>40</v>
      </c>
      <c r="C29" s="151" t="s">
        <v>176</v>
      </c>
      <c r="D29" s="151"/>
      <c r="E29" s="151"/>
      <c r="F29" s="151"/>
      <c r="G29" s="151"/>
      <c r="H29" s="151"/>
      <c r="I29" s="151"/>
      <c r="J29" s="151"/>
      <c r="K29" s="151"/>
      <c r="L29" s="151"/>
      <c r="M29" s="151"/>
    </row>
    <row r="30" spans="1:13" ht="15" customHeight="1">
      <c r="A30" s="17"/>
      <c r="B30" s="26"/>
      <c r="C30" s="31"/>
      <c r="D30" s="31"/>
      <c r="E30" s="31"/>
      <c r="F30" s="31"/>
      <c r="G30" s="31"/>
      <c r="H30" s="31"/>
      <c r="I30" s="31"/>
      <c r="J30" s="31"/>
      <c r="K30" s="31"/>
      <c r="L30" s="31"/>
      <c r="M30" s="31"/>
    </row>
    <row r="31" spans="1:13" s="44" customFormat="1" ht="39.75" customHeight="1">
      <c r="A31" s="42"/>
      <c r="B31" s="140" t="s">
        <v>246</v>
      </c>
      <c r="C31" s="140"/>
      <c r="D31" s="140"/>
      <c r="E31" s="140"/>
      <c r="F31" s="140"/>
      <c r="G31" s="140"/>
      <c r="H31" s="140"/>
      <c r="I31" s="140"/>
      <c r="J31" s="140"/>
      <c r="K31" s="140"/>
      <c r="L31" s="140"/>
      <c r="M31" s="140"/>
    </row>
    <row r="32" spans="1:13" s="44" customFormat="1" ht="15" customHeight="1">
      <c r="A32" s="42"/>
      <c r="B32" s="45"/>
      <c r="C32" s="43"/>
      <c r="D32" s="43"/>
      <c r="E32" s="43"/>
      <c r="F32" s="43"/>
      <c r="G32" s="43"/>
      <c r="H32" s="43"/>
      <c r="I32" s="43"/>
      <c r="J32" s="43"/>
      <c r="K32" s="43"/>
      <c r="L32" s="43"/>
      <c r="M32" s="43"/>
    </row>
    <row r="33" spans="1:13" s="44" customFormat="1" ht="52.5" customHeight="1">
      <c r="A33" s="42"/>
      <c r="B33" s="141" t="s">
        <v>177</v>
      </c>
      <c r="C33" s="141"/>
      <c r="D33" s="141"/>
      <c r="E33" s="141"/>
      <c r="F33" s="141"/>
      <c r="G33" s="141"/>
      <c r="H33" s="141"/>
      <c r="I33" s="141"/>
      <c r="J33" s="141"/>
      <c r="K33" s="141"/>
      <c r="L33" s="141"/>
      <c r="M33" s="141"/>
    </row>
    <row r="34" spans="1:13" s="44" customFormat="1" ht="15" customHeight="1">
      <c r="A34" s="42"/>
      <c r="B34" s="46"/>
      <c r="C34" s="140"/>
      <c r="D34" s="140"/>
      <c r="E34" s="140"/>
      <c r="F34" s="140"/>
      <c r="G34" s="140"/>
      <c r="H34" s="140"/>
      <c r="I34" s="140"/>
      <c r="J34" s="140"/>
      <c r="K34" s="140"/>
      <c r="L34" s="140"/>
      <c r="M34" s="140"/>
    </row>
    <row r="35" spans="1:13" s="12" customFormat="1" ht="15" customHeight="1">
      <c r="A35" s="18"/>
      <c r="B35" s="82" t="s">
        <v>0</v>
      </c>
      <c r="C35" s="150" t="s">
        <v>178</v>
      </c>
      <c r="D35" s="150"/>
      <c r="E35" s="150"/>
      <c r="F35" s="150"/>
      <c r="G35" s="150"/>
      <c r="H35" s="150"/>
      <c r="I35" s="150"/>
      <c r="J35" s="150"/>
      <c r="K35" s="150"/>
      <c r="L35" s="150"/>
      <c r="M35" s="150"/>
    </row>
    <row r="36" spans="1:13" s="12" customFormat="1" ht="15" customHeight="1">
      <c r="A36" s="18"/>
      <c r="B36" s="25"/>
      <c r="C36" s="22"/>
      <c r="D36" s="22"/>
      <c r="E36" s="22"/>
      <c r="F36" s="22"/>
      <c r="G36" s="22"/>
      <c r="H36" s="22"/>
      <c r="I36" s="22"/>
      <c r="J36" s="22"/>
      <c r="K36" s="22"/>
      <c r="L36" s="22"/>
      <c r="M36" s="22"/>
    </row>
    <row r="37" spans="1:13" s="12" customFormat="1" ht="15" customHeight="1">
      <c r="A37" s="18"/>
      <c r="B37" s="120" t="s">
        <v>179</v>
      </c>
      <c r="C37" s="120"/>
      <c r="D37" s="120"/>
      <c r="E37" s="120"/>
      <c r="F37" s="120"/>
      <c r="G37" s="120"/>
      <c r="H37" s="120"/>
      <c r="I37" s="120"/>
      <c r="J37" s="120"/>
      <c r="K37" s="120"/>
      <c r="L37" s="120"/>
      <c r="M37" s="120"/>
    </row>
    <row r="38" spans="1:13" s="12" customFormat="1" ht="15" customHeight="1">
      <c r="A38" s="18"/>
      <c r="B38" s="27"/>
      <c r="C38" s="27"/>
      <c r="D38" s="27"/>
      <c r="E38" s="27"/>
      <c r="F38" s="27"/>
      <c r="G38" s="27"/>
      <c r="H38" s="27"/>
      <c r="I38" s="27"/>
      <c r="J38" s="27"/>
      <c r="K38" s="27"/>
      <c r="L38" s="27"/>
      <c r="M38" s="27"/>
    </row>
    <row r="39" spans="1:13" s="12" customFormat="1" ht="15" customHeight="1">
      <c r="A39" s="19"/>
      <c r="B39" s="118" t="s">
        <v>180</v>
      </c>
      <c r="C39" s="118"/>
      <c r="D39" s="39" t="s">
        <v>37</v>
      </c>
      <c r="E39" s="136"/>
      <c r="F39" s="136"/>
      <c r="G39" s="136"/>
      <c r="H39" s="136"/>
      <c r="I39" s="136"/>
      <c r="J39" s="136"/>
      <c r="K39" s="136"/>
      <c r="L39" s="136"/>
      <c r="M39" s="136"/>
    </row>
    <row r="40" spans="1:13" s="12" customFormat="1" ht="15" customHeight="1">
      <c r="A40" s="19"/>
      <c r="B40" s="118" t="s">
        <v>181</v>
      </c>
      <c r="C40" s="118"/>
      <c r="D40" s="39" t="s">
        <v>37</v>
      </c>
      <c r="E40" s="136"/>
      <c r="F40" s="136"/>
      <c r="G40" s="136"/>
      <c r="H40" s="136"/>
      <c r="I40" s="136"/>
      <c r="J40" s="136"/>
      <c r="K40" s="136"/>
      <c r="L40" s="136"/>
      <c r="M40" s="136"/>
    </row>
    <row r="41" spans="1:13" s="12" customFormat="1" ht="15" customHeight="1">
      <c r="A41" s="19"/>
      <c r="B41" s="118" t="s">
        <v>182</v>
      </c>
      <c r="C41" s="118"/>
      <c r="D41" s="39" t="s">
        <v>37</v>
      </c>
      <c r="E41" s="136"/>
      <c r="F41" s="136"/>
      <c r="G41" s="136"/>
      <c r="H41" s="136"/>
      <c r="I41" s="136"/>
      <c r="J41" s="136"/>
      <c r="K41" s="136"/>
      <c r="L41" s="136"/>
      <c r="M41" s="136"/>
    </row>
    <row r="42" spans="1:13" s="66" customFormat="1" ht="26.25" customHeight="1">
      <c r="A42" s="64"/>
      <c r="B42" s="130" t="s">
        <v>183</v>
      </c>
      <c r="C42" s="130"/>
      <c r="D42" s="65" t="s">
        <v>37</v>
      </c>
      <c r="E42" s="156"/>
      <c r="F42" s="156"/>
      <c r="G42" s="156"/>
      <c r="H42" s="156"/>
      <c r="I42" s="156"/>
      <c r="J42" s="156"/>
      <c r="K42" s="156"/>
      <c r="L42" s="156"/>
      <c r="M42" s="156"/>
    </row>
    <row r="43" spans="1:13" s="12" customFormat="1" ht="15" customHeight="1">
      <c r="A43" s="19"/>
      <c r="B43" s="118" t="s">
        <v>242</v>
      </c>
      <c r="C43" s="118"/>
      <c r="D43" s="39" t="s">
        <v>37</v>
      </c>
      <c r="E43" s="136"/>
      <c r="F43" s="136"/>
      <c r="G43" s="136"/>
      <c r="H43" s="136"/>
      <c r="I43" s="136"/>
      <c r="J43" s="136"/>
      <c r="K43" s="136"/>
      <c r="L43" s="136"/>
      <c r="M43" s="136"/>
    </row>
    <row r="44" spans="1:13" s="12" customFormat="1" ht="15" customHeight="1">
      <c r="A44" s="19"/>
      <c r="B44" s="118" t="s">
        <v>184</v>
      </c>
      <c r="C44" s="118"/>
      <c r="D44" s="39" t="s">
        <v>37</v>
      </c>
      <c r="E44" s="136"/>
      <c r="F44" s="136"/>
      <c r="G44" s="136"/>
      <c r="H44" s="136"/>
      <c r="I44" s="136"/>
      <c r="J44" s="136"/>
      <c r="K44" s="136"/>
      <c r="L44" s="136"/>
      <c r="M44" s="136"/>
    </row>
    <row r="45" spans="1:13" s="12" customFormat="1" ht="15" customHeight="1">
      <c r="A45" s="19"/>
      <c r="B45" s="118" t="s">
        <v>185</v>
      </c>
      <c r="C45" s="118"/>
      <c r="D45" s="39" t="s">
        <v>37</v>
      </c>
      <c r="E45" s="51"/>
      <c r="F45" s="52" t="s">
        <v>24</v>
      </c>
      <c r="G45" s="119"/>
      <c r="H45" s="119"/>
      <c r="I45" s="119"/>
      <c r="J45" s="119"/>
      <c r="K45" s="119"/>
      <c r="L45" s="119"/>
      <c r="M45" s="119"/>
    </row>
    <row r="46" spans="1:13" s="12" customFormat="1" ht="15" customHeight="1">
      <c r="A46" s="19"/>
      <c r="B46" s="118" t="s">
        <v>243</v>
      </c>
      <c r="C46" s="118"/>
      <c r="D46" s="39"/>
      <c r="E46" s="119"/>
      <c r="F46" s="136"/>
      <c r="G46" s="119"/>
      <c r="H46" s="119"/>
      <c r="I46" s="119"/>
      <c r="J46" s="119"/>
      <c r="K46" s="119"/>
      <c r="L46" s="119"/>
      <c r="M46" s="119"/>
    </row>
    <row r="47" spans="1:13" s="12" customFormat="1" ht="15" customHeight="1">
      <c r="A47" s="19"/>
      <c r="B47" s="118" t="s">
        <v>244</v>
      </c>
      <c r="C47" s="118"/>
      <c r="D47" s="39"/>
      <c r="E47" s="119"/>
      <c r="F47" s="119"/>
      <c r="G47" s="119"/>
      <c r="H47" s="119"/>
      <c r="I47" s="119"/>
      <c r="J47" s="119"/>
      <c r="K47" s="119"/>
      <c r="L47" s="119"/>
      <c r="M47" s="119"/>
    </row>
    <row r="48" spans="1:13" s="12" customFormat="1" ht="15" customHeight="1">
      <c r="A48" s="19"/>
      <c r="B48" s="118" t="s">
        <v>39</v>
      </c>
      <c r="C48" s="118"/>
      <c r="D48" s="39"/>
      <c r="E48" s="119"/>
      <c r="F48" s="119"/>
      <c r="G48" s="119"/>
      <c r="H48" s="119"/>
      <c r="I48" s="119"/>
      <c r="J48" s="119"/>
      <c r="K48" s="119"/>
      <c r="L48" s="119"/>
      <c r="M48" s="119"/>
    </row>
    <row r="49" spans="1:13" s="12" customFormat="1" ht="15" customHeight="1">
      <c r="A49" s="19"/>
      <c r="B49" s="118" t="s">
        <v>186</v>
      </c>
      <c r="C49" s="118"/>
      <c r="D49" s="39"/>
      <c r="E49" s="119"/>
      <c r="F49" s="119"/>
      <c r="G49" s="119"/>
      <c r="H49" s="119"/>
      <c r="I49" s="119"/>
      <c r="J49" s="119"/>
      <c r="K49" s="119"/>
      <c r="L49" s="119"/>
      <c r="M49" s="119"/>
    </row>
    <row r="50" spans="1:13" s="12" customFormat="1" ht="15" customHeight="1">
      <c r="A50" s="18"/>
      <c r="B50" s="25"/>
      <c r="C50" s="22"/>
      <c r="D50" s="22"/>
      <c r="E50" s="22"/>
      <c r="F50" s="22"/>
      <c r="G50" s="22"/>
      <c r="H50" s="22"/>
      <c r="I50" s="22"/>
      <c r="J50" s="22"/>
      <c r="K50" s="22"/>
      <c r="L50" s="22"/>
      <c r="M50" s="22"/>
    </row>
    <row r="51" spans="1:13" s="12" customFormat="1" ht="33" customHeight="1">
      <c r="A51" s="18"/>
      <c r="B51" s="81" t="s">
        <v>1</v>
      </c>
      <c r="C51" s="150" t="s">
        <v>187</v>
      </c>
      <c r="D51" s="150"/>
      <c r="E51" s="150"/>
      <c r="F51" s="150"/>
      <c r="G51" s="150"/>
      <c r="H51" s="150"/>
      <c r="I51" s="150"/>
      <c r="J51" s="150"/>
      <c r="K51" s="150"/>
      <c r="L51" s="150"/>
      <c r="M51" s="150"/>
    </row>
    <row r="52" spans="1:13" s="12" customFormat="1" ht="15" customHeight="1">
      <c r="A52" s="18"/>
      <c r="B52" s="25"/>
      <c r="C52" s="22"/>
      <c r="D52" s="22"/>
      <c r="E52" s="22"/>
      <c r="F52" s="22"/>
      <c r="G52" s="22"/>
      <c r="H52" s="22"/>
      <c r="I52" s="22"/>
      <c r="J52" s="22"/>
      <c r="K52" s="22"/>
      <c r="L52" s="22"/>
      <c r="M52" s="22"/>
    </row>
    <row r="53" spans="1:13" s="12" customFormat="1" ht="26.25" customHeight="1">
      <c r="A53" s="18"/>
      <c r="B53" s="28" t="s">
        <v>41</v>
      </c>
      <c r="C53" s="158" t="s">
        <v>188</v>
      </c>
      <c r="D53" s="158"/>
      <c r="E53" s="158"/>
      <c r="F53" s="158"/>
      <c r="G53" s="158"/>
      <c r="H53" s="158"/>
      <c r="I53" s="158"/>
      <c r="J53" s="158"/>
      <c r="K53" s="158"/>
      <c r="L53" s="158"/>
      <c r="M53" s="158"/>
    </row>
    <row r="54" spans="1:13" s="12" customFormat="1" ht="15" customHeight="1">
      <c r="A54" s="18"/>
      <c r="B54" s="25"/>
      <c r="C54" s="22"/>
      <c r="D54" s="22"/>
      <c r="E54" s="22"/>
      <c r="F54" s="22"/>
      <c r="G54" s="22"/>
      <c r="H54" s="22"/>
      <c r="I54" s="22"/>
      <c r="J54" s="22"/>
      <c r="K54" s="22"/>
      <c r="L54" s="22"/>
      <c r="M54" s="22"/>
    </row>
    <row r="55" spans="1:13" s="12" customFormat="1" ht="15" customHeight="1">
      <c r="A55" s="18"/>
      <c r="B55" s="159"/>
      <c r="C55" s="159"/>
      <c r="D55" s="159"/>
      <c r="E55" s="41"/>
      <c r="F55" s="41"/>
      <c r="G55" s="41"/>
      <c r="H55" s="41"/>
      <c r="I55" s="41"/>
      <c r="J55" s="41"/>
      <c r="K55" s="41"/>
      <c r="L55" s="41"/>
      <c r="M55" s="41"/>
    </row>
    <row r="56" spans="1:13" s="12" customFormat="1" ht="15" customHeight="1">
      <c r="A56" s="18"/>
      <c r="B56" s="24"/>
      <c r="C56" s="32"/>
      <c r="D56" s="32"/>
      <c r="E56" s="32"/>
      <c r="F56" s="32"/>
      <c r="G56" s="32"/>
      <c r="H56" s="32"/>
      <c r="I56" s="32"/>
      <c r="J56" s="32"/>
      <c r="K56" s="32"/>
      <c r="L56" s="32"/>
      <c r="M56" s="32"/>
    </row>
    <row r="57" spans="1:13" s="12" customFormat="1" ht="39.75" customHeight="1">
      <c r="A57" s="18"/>
      <c r="B57" s="28" t="s">
        <v>42</v>
      </c>
      <c r="C57" s="152" t="s">
        <v>189</v>
      </c>
      <c r="D57" s="153"/>
      <c r="E57" s="153"/>
      <c r="F57" s="153"/>
      <c r="G57" s="153"/>
      <c r="H57" s="153"/>
      <c r="I57" s="153"/>
      <c r="J57" s="153"/>
      <c r="K57" s="153"/>
      <c r="L57" s="153"/>
      <c r="M57" s="153"/>
    </row>
    <row r="58" spans="1:13" s="12" customFormat="1" ht="15" customHeight="1">
      <c r="A58" s="18"/>
      <c r="B58" s="25"/>
      <c r="C58" s="142"/>
      <c r="D58" s="142"/>
      <c r="E58" s="142"/>
      <c r="F58" s="142"/>
      <c r="G58" s="142"/>
      <c r="H58" s="142"/>
      <c r="I58" s="142"/>
      <c r="J58" s="142"/>
      <c r="K58" s="142"/>
      <c r="L58" s="142"/>
      <c r="M58" s="142"/>
    </row>
    <row r="59" spans="1:13" s="12" customFormat="1" ht="15" customHeight="1">
      <c r="A59" s="18"/>
      <c r="B59" s="120" t="s">
        <v>219</v>
      </c>
      <c r="C59" s="120"/>
      <c r="D59" s="120"/>
      <c r="E59" s="120"/>
      <c r="F59" s="120"/>
      <c r="G59" s="120"/>
      <c r="H59" s="120"/>
      <c r="I59" s="120"/>
      <c r="J59" s="120"/>
      <c r="K59" s="120"/>
      <c r="L59" s="120"/>
      <c r="M59" s="120"/>
    </row>
    <row r="60" spans="1:13" s="13" customFormat="1" ht="26.25" customHeight="1">
      <c r="A60" s="20"/>
      <c r="B60" s="125" t="s">
        <v>190</v>
      </c>
      <c r="C60" s="126"/>
      <c r="D60" s="126"/>
      <c r="E60" s="127"/>
      <c r="F60" s="91" t="s">
        <v>37</v>
      </c>
      <c r="G60" s="154"/>
      <c r="H60" s="154"/>
      <c r="I60" s="154"/>
      <c r="J60" s="154"/>
      <c r="K60" s="154"/>
      <c r="L60" s="154"/>
      <c r="M60" s="155"/>
    </row>
    <row r="61" spans="1:13" s="12" customFormat="1" ht="15" customHeight="1">
      <c r="A61" s="18"/>
      <c r="B61" s="131" t="s">
        <v>191</v>
      </c>
      <c r="C61" s="132"/>
      <c r="D61" s="132"/>
      <c r="E61" s="133"/>
      <c r="F61" s="93" t="s">
        <v>37</v>
      </c>
      <c r="G61" s="134"/>
      <c r="H61" s="134"/>
      <c r="I61" s="92" t="s">
        <v>24</v>
      </c>
      <c r="J61" s="94"/>
      <c r="K61" s="148" t="s">
        <v>193</v>
      </c>
      <c r="L61" s="148"/>
      <c r="M61" s="149"/>
    </row>
    <row r="62" spans="1:13" s="12" customFormat="1" ht="15" customHeight="1">
      <c r="A62" s="18"/>
      <c r="B62" s="104" t="s">
        <v>192</v>
      </c>
      <c r="C62" s="105"/>
      <c r="D62" s="105"/>
      <c r="E62" s="106"/>
      <c r="F62" s="95" t="s">
        <v>37</v>
      </c>
      <c r="G62" s="128"/>
      <c r="H62" s="128"/>
      <c r="I62" s="128"/>
      <c r="J62" s="128"/>
      <c r="K62" s="128"/>
      <c r="L62" s="128"/>
      <c r="M62" s="129"/>
    </row>
    <row r="63" spans="1:13" s="12" customFormat="1" ht="15" customHeight="1">
      <c r="A63" s="18"/>
      <c r="B63" s="125" t="s">
        <v>194</v>
      </c>
      <c r="C63" s="126"/>
      <c r="D63" s="126"/>
      <c r="E63" s="127"/>
      <c r="F63" s="91" t="s">
        <v>37</v>
      </c>
      <c r="G63" s="116"/>
      <c r="H63" s="116"/>
      <c r="I63" s="116"/>
      <c r="J63" s="116"/>
      <c r="K63" s="116"/>
      <c r="L63" s="116"/>
      <c r="M63" s="117"/>
    </row>
    <row r="64" spans="1:13" s="12" customFormat="1" ht="15" customHeight="1">
      <c r="A64" s="18"/>
      <c r="B64" s="145"/>
      <c r="C64" s="146"/>
      <c r="D64" s="146"/>
      <c r="E64" s="147"/>
      <c r="F64" s="96"/>
      <c r="G64" s="97"/>
      <c r="H64" s="98"/>
      <c r="I64" s="98"/>
      <c r="J64" s="98"/>
      <c r="K64" s="98"/>
      <c r="L64" s="98"/>
      <c r="M64" s="99"/>
    </row>
    <row r="65" spans="1:13" s="12" customFormat="1" ht="26.25" customHeight="1">
      <c r="A65" s="18"/>
      <c r="B65" s="107" t="s">
        <v>195</v>
      </c>
      <c r="C65" s="108"/>
      <c r="D65" s="108"/>
      <c r="E65" s="103"/>
      <c r="F65" s="95" t="s">
        <v>37</v>
      </c>
      <c r="G65" s="121"/>
      <c r="H65" s="121"/>
      <c r="I65" s="121"/>
      <c r="J65" s="121"/>
      <c r="K65" s="121"/>
      <c r="L65" s="121"/>
      <c r="M65" s="122"/>
    </row>
    <row r="66" spans="1:13" s="12" customFormat="1" ht="15" customHeight="1">
      <c r="A66" s="18"/>
      <c r="B66" s="83" t="s">
        <v>196</v>
      </c>
      <c r="C66" s="22"/>
      <c r="D66" s="22"/>
      <c r="E66" s="88"/>
      <c r="F66" s="86"/>
      <c r="G66" s="121"/>
      <c r="H66" s="121"/>
      <c r="I66" s="121"/>
      <c r="J66" s="121"/>
      <c r="K66" s="121"/>
      <c r="L66" s="121"/>
      <c r="M66" s="122"/>
    </row>
    <row r="67" spans="1:13" s="12" customFormat="1" ht="15" customHeight="1">
      <c r="A67" s="18"/>
      <c r="B67" s="83"/>
      <c r="C67" s="22"/>
      <c r="D67" s="22"/>
      <c r="E67" s="88"/>
      <c r="F67" s="86"/>
      <c r="G67" s="121"/>
      <c r="H67" s="121"/>
      <c r="I67" s="121"/>
      <c r="J67" s="121"/>
      <c r="K67" s="121"/>
      <c r="L67" s="121"/>
      <c r="M67" s="122"/>
    </row>
    <row r="68" spans="1:13" s="12" customFormat="1" ht="15" customHeight="1">
      <c r="A68" s="18"/>
      <c r="B68" s="125" t="s">
        <v>197</v>
      </c>
      <c r="C68" s="126"/>
      <c r="D68" s="126"/>
      <c r="E68" s="127"/>
      <c r="F68" s="91" t="s">
        <v>37</v>
      </c>
      <c r="G68" s="143"/>
      <c r="H68" s="143"/>
      <c r="I68" s="143"/>
      <c r="J68" s="143"/>
      <c r="K68" s="143"/>
      <c r="L68" s="143"/>
      <c r="M68" s="144"/>
    </row>
    <row r="69" spans="1:13" s="12" customFormat="1" ht="15" customHeight="1">
      <c r="A69" s="18"/>
      <c r="B69" s="83" t="s">
        <v>196</v>
      </c>
      <c r="C69" s="22"/>
      <c r="D69" s="22"/>
      <c r="E69" s="88"/>
      <c r="F69" s="86"/>
      <c r="G69" s="121"/>
      <c r="H69" s="121"/>
      <c r="I69" s="121"/>
      <c r="J69" s="121"/>
      <c r="K69" s="121"/>
      <c r="L69" s="121"/>
      <c r="M69" s="122"/>
    </row>
    <row r="70" spans="1:13" s="12" customFormat="1" ht="15" customHeight="1">
      <c r="A70" s="18"/>
      <c r="B70" s="84"/>
      <c r="C70" s="85"/>
      <c r="D70" s="85"/>
      <c r="E70" s="89"/>
      <c r="F70" s="90"/>
      <c r="G70" s="123"/>
      <c r="H70" s="123"/>
      <c r="I70" s="123"/>
      <c r="J70" s="123"/>
      <c r="K70" s="123"/>
      <c r="L70" s="123"/>
      <c r="M70" s="124"/>
    </row>
    <row r="71" spans="1:13" s="12" customFormat="1" ht="15" customHeight="1">
      <c r="A71" s="18"/>
      <c r="B71" s="107" t="s">
        <v>198</v>
      </c>
      <c r="C71" s="108"/>
      <c r="D71" s="108"/>
      <c r="E71" s="103"/>
      <c r="F71" s="95" t="s">
        <v>37</v>
      </c>
      <c r="G71" s="121"/>
      <c r="H71" s="121"/>
      <c r="I71" s="121"/>
      <c r="J71" s="121"/>
      <c r="K71" s="121"/>
      <c r="L71" s="121"/>
      <c r="M71" s="122"/>
    </row>
    <row r="72" spans="1:13" s="12" customFormat="1" ht="15" customHeight="1">
      <c r="A72" s="18"/>
      <c r="B72" s="83" t="s">
        <v>196</v>
      </c>
      <c r="C72" s="22"/>
      <c r="D72" s="22"/>
      <c r="E72" s="88"/>
      <c r="F72" s="86"/>
      <c r="G72" s="121"/>
      <c r="H72" s="121"/>
      <c r="I72" s="121"/>
      <c r="J72" s="121"/>
      <c r="K72" s="121"/>
      <c r="L72" s="121"/>
      <c r="M72" s="122"/>
    </row>
    <row r="73" spans="1:13" s="12" customFormat="1" ht="15" customHeight="1">
      <c r="A73" s="18"/>
      <c r="B73" s="84"/>
      <c r="C73" s="85"/>
      <c r="D73" s="85"/>
      <c r="E73" s="89"/>
      <c r="F73" s="90"/>
      <c r="G73" s="123"/>
      <c r="H73" s="123"/>
      <c r="I73" s="123"/>
      <c r="J73" s="123"/>
      <c r="K73" s="123"/>
      <c r="L73" s="123"/>
      <c r="M73" s="124"/>
    </row>
    <row r="74" spans="1:13" s="12" customFormat="1" ht="30" customHeight="1" hidden="1">
      <c r="A74" s="18"/>
      <c r="B74" s="25"/>
      <c r="C74" s="142"/>
      <c r="D74" s="142"/>
      <c r="E74" s="142"/>
      <c r="F74" s="142"/>
      <c r="G74" s="142"/>
      <c r="H74" s="142"/>
      <c r="I74" s="142"/>
      <c r="J74" s="142"/>
      <c r="K74" s="142"/>
      <c r="L74" s="142"/>
      <c r="M74" s="142"/>
    </row>
    <row r="75" spans="1:13" s="12" customFormat="1" ht="15" customHeight="1" hidden="1">
      <c r="A75" s="18"/>
      <c r="B75" s="120" t="s">
        <v>220</v>
      </c>
      <c r="C75" s="120"/>
      <c r="D75" s="120"/>
      <c r="E75" s="120"/>
      <c r="F75" s="120"/>
      <c r="G75" s="120"/>
      <c r="H75" s="120"/>
      <c r="I75" s="120"/>
      <c r="J75" s="120"/>
      <c r="K75" s="120"/>
      <c r="L75" s="120"/>
      <c r="M75" s="120"/>
    </row>
    <row r="76" spans="1:13" s="13" customFormat="1" ht="26.25" customHeight="1" hidden="1">
      <c r="A76" s="20"/>
      <c r="B76" s="125" t="s">
        <v>190</v>
      </c>
      <c r="C76" s="126"/>
      <c r="D76" s="126"/>
      <c r="E76" s="127"/>
      <c r="F76" s="91" t="s">
        <v>37</v>
      </c>
      <c r="G76" s="116"/>
      <c r="H76" s="116"/>
      <c r="I76" s="116"/>
      <c r="J76" s="116"/>
      <c r="K76" s="116"/>
      <c r="L76" s="116"/>
      <c r="M76" s="117"/>
    </row>
    <row r="77" spans="1:13" s="12" customFormat="1" ht="15" customHeight="1" hidden="1">
      <c r="A77" s="18"/>
      <c r="B77" s="131" t="s">
        <v>191</v>
      </c>
      <c r="C77" s="132"/>
      <c r="D77" s="132"/>
      <c r="E77" s="133"/>
      <c r="F77" s="93" t="s">
        <v>37</v>
      </c>
      <c r="G77" s="134"/>
      <c r="H77" s="134"/>
      <c r="I77" s="100" t="s">
        <v>24</v>
      </c>
      <c r="J77" s="94"/>
      <c r="K77" s="148" t="s">
        <v>193</v>
      </c>
      <c r="L77" s="148"/>
      <c r="M77" s="149"/>
    </row>
    <row r="78" spans="1:13" s="12" customFormat="1" ht="15" customHeight="1" hidden="1">
      <c r="A78" s="18"/>
      <c r="B78" s="104" t="s">
        <v>192</v>
      </c>
      <c r="C78" s="105"/>
      <c r="D78" s="105"/>
      <c r="E78" s="106"/>
      <c r="F78" s="95" t="s">
        <v>37</v>
      </c>
      <c r="G78" s="128"/>
      <c r="H78" s="128"/>
      <c r="I78" s="128"/>
      <c r="J78" s="128"/>
      <c r="K78" s="128"/>
      <c r="L78" s="128"/>
      <c r="M78" s="129"/>
    </row>
    <row r="79" spans="1:13" s="12" customFormat="1" ht="15" customHeight="1" hidden="1">
      <c r="A79" s="18"/>
      <c r="B79" s="125" t="s">
        <v>194</v>
      </c>
      <c r="C79" s="126"/>
      <c r="D79" s="126"/>
      <c r="E79" s="127"/>
      <c r="F79" s="91" t="s">
        <v>37</v>
      </c>
      <c r="G79" s="116"/>
      <c r="H79" s="116"/>
      <c r="I79" s="116"/>
      <c r="J79" s="116"/>
      <c r="K79" s="116"/>
      <c r="L79" s="116"/>
      <c r="M79" s="117"/>
    </row>
    <row r="80" spans="1:13" s="12" customFormat="1" ht="15" customHeight="1" hidden="1">
      <c r="A80" s="18"/>
      <c r="B80" s="145"/>
      <c r="C80" s="146"/>
      <c r="D80" s="146"/>
      <c r="E80" s="147"/>
      <c r="F80" s="96"/>
      <c r="G80" s="101"/>
      <c r="H80" s="87"/>
      <c r="I80" s="87"/>
      <c r="J80" s="87"/>
      <c r="K80" s="87"/>
      <c r="L80" s="87"/>
      <c r="M80" s="102"/>
    </row>
    <row r="81" spans="1:13" s="12" customFormat="1" ht="26.25" customHeight="1" hidden="1">
      <c r="A81" s="18"/>
      <c r="B81" s="107" t="s">
        <v>195</v>
      </c>
      <c r="C81" s="108"/>
      <c r="D81" s="108"/>
      <c r="E81" s="103"/>
      <c r="F81" s="95" t="s">
        <v>37</v>
      </c>
      <c r="G81" s="121"/>
      <c r="H81" s="121"/>
      <c r="I81" s="121"/>
      <c r="J81" s="121"/>
      <c r="K81" s="121"/>
      <c r="L81" s="121"/>
      <c r="M81" s="122"/>
    </row>
    <row r="82" spans="1:13" s="12" customFormat="1" ht="15" customHeight="1" hidden="1">
      <c r="A82" s="18"/>
      <c r="B82" s="83" t="s">
        <v>196</v>
      </c>
      <c r="C82" s="22"/>
      <c r="D82" s="22"/>
      <c r="E82" s="88"/>
      <c r="F82" s="86"/>
      <c r="G82" s="121"/>
      <c r="H82" s="121"/>
      <c r="I82" s="121"/>
      <c r="J82" s="121"/>
      <c r="K82" s="121"/>
      <c r="L82" s="121"/>
      <c r="M82" s="122"/>
    </row>
    <row r="83" spans="1:13" s="12" customFormat="1" ht="15" customHeight="1" hidden="1">
      <c r="A83" s="18"/>
      <c r="B83" s="83"/>
      <c r="C83" s="22"/>
      <c r="D83" s="22"/>
      <c r="E83" s="88"/>
      <c r="F83" s="86"/>
      <c r="G83" s="121"/>
      <c r="H83" s="121"/>
      <c r="I83" s="121"/>
      <c r="J83" s="121"/>
      <c r="K83" s="121"/>
      <c r="L83" s="121"/>
      <c r="M83" s="122"/>
    </row>
    <row r="84" spans="1:13" s="12" customFormat="1" ht="15" customHeight="1" hidden="1">
      <c r="A84" s="18"/>
      <c r="B84" s="125" t="s">
        <v>197</v>
      </c>
      <c r="C84" s="126"/>
      <c r="D84" s="126"/>
      <c r="E84" s="127"/>
      <c r="F84" s="91" t="s">
        <v>37</v>
      </c>
      <c r="G84" s="143"/>
      <c r="H84" s="143"/>
      <c r="I84" s="143"/>
      <c r="J84" s="143"/>
      <c r="K84" s="143"/>
      <c r="L84" s="143"/>
      <c r="M84" s="144"/>
    </row>
    <row r="85" spans="1:13" s="12" customFormat="1" ht="15" customHeight="1" hidden="1">
      <c r="A85" s="18"/>
      <c r="B85" s="83" t="s">
        <v>196</v>
      </c>
      <c r="C85" s="22"/>
      <c r="D85" s="22"/>
      <c r="E85" s="88"/>
      <c r="F85" s="86"/>
      <c r="G85" s="121"/>
      <c r="H85" s="121"/>
      <c r="I85" s="121"/>
      <c r="J85" s="121"/>
      <c r="K85" s="121"/>
      <c r="L85" s="121"/>
      <c r="M85" s="122"/>
    </row>
    <row r="86" spans="1:13" s="12" customFormat="1" ht="15" customHeight="1" hidden="1">
      <c r="A86" s="18"/>
      <c r="B86" s="84"/>
      <c r="C86" s="85"/>
      <c r="D86" s="85"/>
      <c r="E86" s="89"/>
      <c r="F86" s="90"/>
      <c r="G86" s="123"/>
      <c r="H86" s="123"/>
      <c r="I86" s="123"/>
      <c r="J86" s="123"/>
      <c r="K86" s="123"/>
      <c r="L86" s="123"/>
      <c r="M86" s="124"/>
    </row>
    <row r="87" spans="1:13" s="12" customFormat="1" ht="15" customHeight="1" hidden="1">
      <c r="A87" s="18"/>
      <c r="B87" s="107" t="s">
        <v>198</v>
      </c>
      <c r="C87" s="108"/>
      <c r="D87" s="108"/>
      <c r="E87" s="103"/>
      <c r="F87" s="95" t="s">
        <v>37</v>
      </c>
      <c r="G87" s="121"/>
      <c r="H87" s="121"/>
      <c r="I87" s="121"/>
      <c r="J87" s="121"/>
      <c r="K87" s="121"/>
      <c r="L87" s="121"/>
      <c r="M87" s="122"/>
    </row>
    <row r="88" spans="1:13" s="12" customFormat="1" ht="15" customHeight="1" hidden="1">
      <c r="A88" s="18"/>
      <c r="B88" s="83" t="s">
        <v>196</v>
      </c>
      <c r="C88" s="22"/>
      <c r="D88" s="22"/>
      <c r="E88" s="88"/>
      <c r="F88" s="86"/>
      <c r="G88" s="121"/>
      <c r="H88" s="121"/>
      <c r="I88" s="121"/>
      <c r="J88" s="121"/>
      <c r="K88" s="121"/>
      <c r="L88" s="121"/>
      <c r="M88" s="122"/>
    </row>
    <row r="89" spans="1:13" s="12" customFormat="1" ht="15" customHeight="1" hidden="1">
      <c r="A89" s="18"/>
      <c r="B89" s="84"/>
      <c r="C89" s="85"/>
      <c r="D89" s="85"/>
      <c r="E89" s="89"/>
      <c r="F89" s="90"/>
      <c r="G89" s="123"/>
      <c r="H89" s="123"/>
      <c r="I89" s="123"/>
      <c r="J89" s="123"/>
      <c r="K89" s="123"/>
      <c r="L89" s="123"/>
      <c r="M89" s="124"/>
    </row>
    <row r="90" spans="1:13" s="12" customFormat="1" ht="30" customHeight="1" hidden="1">
      <c r="A90" s="18"/>
      <c r="B90" s="25"/>
      <c r="C90" s="142"/>
      <c r="D90" s="142"/>
      <c r="E90" s="142"/>
      <c r="F90" s="142"/>
      <c r="G90" s="142"/>
      <c r="H90" s="142"/>
      <c r="I90" s="142"/>
      <c r="J90" s="142"/>
      <c r="K90" s="142"/>
      <c r="L90" s="142"/>
      <c r="M90" s="142"/>
    </row>
    <row r="91" spans="1:13" s="12" customFormat="1" ht="15" customHeight="1" hidden="1">
      <c r="A91" s="18"/>
      <c r="B91" s="120" t="s">
        <v>221</v>
      </c>
      <c r="C91" s="120"/>
      <c r="D91" s="120"/>
      <c r="E91" s="120"/>
      <c r="F91" s="120"/>
      <c r="G91" s="120"/>
      <c r="H91" s="120"/>
      <c r="I91" s="120"/>
      <c r="J91" s="120"/>
      <c r="K91" s="120"/>
      <c r="L91" s="120"/>
      <c r="M91" s="120"/>
    </row>
    <row r="92" spans="1:13" s="13" customFormat="1" ht="26.25" customHeight="1" hidden="1">
      <c r="A92" s="20"/>
      <c r="B92" s="125" t="s">
        <v>190</v>
      </c>
      <c r="C92" s="126"/>
      <c r="D92" s="126"/>
      <c r="E92" s="127"/>
      <c r="F92" s="91" t="s">
        <v>37</v>
      </c>
      <c r="G92" s="116"/>
      <c r="H92" s="116"/>
      <c r="I92" s="116"/>
      <c r="J92" s="116"/>
      <c r="K92" s="116"/>
      <c r="L92" s="116"/>
      <c r="M92" s="117"/>
    </row>
    <row r="93" spans="1:13" s="12" customFormat="1" ht="15" customHeight="1" hidden="1">
      <c r="A93" s="18"/>
      <c r="B93" s="131" t="s">
        <v>191</v>
      </c>
      <c r="C93" s="132"/>
      <c r="D93" s="132"/>
      <c r="E93" s="133"/>
      <c r="F93" s="93" t="s">
        <v>37</v>
      </c>
      <c r="G93" s="134"/>
      <c r="H93" s="134"/>
      <c r="I93" s="100" t="s">
        <v>24</v>
      </c>
      <c r="J93" s="94"/>
      <c r="K93" s="148" t="s">
        <v>193</v>
      </c>
      <c r="L93" s="148"/>
      <c r="M93" s="149"/>
    </row>
    <row r="94" spans="1:13" s="12" customFormat="1" ht="15" customHeight="1" hidden="1">
      <c r="A94" s="18"/>
      <c r="B94" s="104" t="s">
        <v>192</v>
      </c>
      <c r="C94" s="105"/>
      <c r="D94" s="105"/>
      <c r="E94" s="106"/>
      <c r="F94" s="95" t="s">
        <v>37</v>
      </c>
      <c r="G94" s="128"/>
      <c r="H94" s="128"/>
      <c r="I94" s="128"/>
      <c r="J94" s="128"/>
      <c r="K94" s="128"/>
      <c r="L94" s="128"/>
      <c r="M94" s="129"/>
    </row>
    <row r="95" spans="1:13" s="12" customFormat="1" ht="15" customHeight="1" hidden="1">
      <c r="A95" s="18"/>
      <c r="B95" s="125" t="s">
        <v>194</v>
      </c>
      <c r="C95" s="126"/>
      <c r="D95" s="126"/>
      <c r="E95" s="127"/>
      <c r="F95" s="91" t="s">
        <v>37</v>
      </c>
      <c r="G95" s="116"/>
      <c r="H95" s="116"/>
      <c r="I95" s="116"/>
      <c r="J95" s="116"/>
      <c r="K95" s="116"/>
      <c r="L95" s="116"/>
      <c r="M95" s="117"/>
    </row>
    <row r="96" spans="1:13" s="12" customFormat="1" ht="15" customHeight="1" hidden="1">
      <c r="A96" s="18"/>
      <c r="B96" s="145"/>
      <c r="C96" s="146"/>
      <c r="D96" s="146"/>
      <c r="E96" s="147"/>
      <c r="F96" s="96"/>
      <c r="G96" s="101"/>
      <c r="H96" s="87"/>
      <c r="I96" s="87"/>
      <c r="J96" s="87"/>
      <c r="K96" s="87"/>
      <c r="L96" s="87"/>
      <c r="M96" s="102"/>
    </row>
    <row r="97" spans="1:13" s="12" customFormat="1" ht="26.25" customHeight="1" hidden="1">
      <c r="A97" s="18"/>
      <c r="B97" s="107" t="s">
        <v>195</v>
      </c>
      <c r="C97" s="108"/>
      <c r="D97" s="108"/>
      <c r="E97" s="103"/>
      <c r="F97" s="95" t="s">
        <v>37</v>
      </c>
      <c r="G97" s="121"/>
      <c r="H97" s="121"/>
      <c r="I97" s="121"/>
      <c r="J97" s="121"/>
      <c r="K97" s="121"/>
      <c r="L97" s="121"/>
      <c r="M97" s="122"/>
    </row>
    <row r="98" spans="1:13" s="12" customFormat="1" ht="15" customHeight="1" hidden="1">
      <c r="A98" s="18"/>
      <c r="B98" s="83" t="s">
        <v>196</v>
      </c>
      <c r="C98" s="22"/>
      <c r="D98" s="22"/>
      <c r="E98" s="88"/>
      <c r="F98" s="86"/>
      <c r="G98" s="121"/>
      <c r="H98" s="121"/>
      <c r="I98" s="121"/>
      <c r="J98" s="121"/>
      <c r="K98" s="121"/>
      <c r="L98" s="121"/>
      <c r="M98" s="122"/>
    </row>
    <row r="99" spans="1:13" s="12" customFormat="1" ht="15" customHeight="1" hidden="1">
      <c r="A99" s="18"/>
      <c r="B99" s="83"/>
      <c r="C99" s="22"/>
      <c r="D99" s="22"/>
      <c r="E99" s="88"/>
      <c r="F99" s="86"/>
      <c r="G99" s="121"/>
      <c r="H99" s="121"/>
      <c r="I99" s="121"/>
      <c r="J99" s="121"/>
      <c r="K99" s="121"/>
      <c r="L99" s="121"/>
      <c r="M99" s="122"/>
    </row>
    <row r="100" spans="1:13" s="12" customFormat="1" ht="15" customHeight="1" hidden="1">
      <c r="A100" s="18"/>
      <c r="B100" s="125" t="s">
        <v>197</v>
      </c>
      <c r="C100" s="126"/>
      <c r="D100" s="126"/>
      <c r="E100" s="127"/>
      <c r="F100" s="91" t="s">
        <v>37</v>
      </c>
      <c r="G100" s="143"/>
      <c r="H100" s="143"/>
      <c r="I100" s="143"/>
      <c r="J100" s="143"/>
      <c r="K100" s="143"/>
      <c r="L100" s="143"/>
      <c r="M100" s="144"/>
    </row>
    <row r="101" spans="1:13" s="12" customFormat="1" ht="15" customHeight="1" hidden="1">
      <c r="A101" s="18"/>
      <c r="B101" s="83" t="s">
        <v>196</v>
      </c>
      <c r="C101" s="22"/>
      <c r="D101" s="22"/>
      <c r="E101" s="88"/>
      <c r="F101" s="86"/>
      <c r="G101" s="121"/>
      <c r="H101" s="121"/>
      <c r="I101" s="121"/>
      <c r="J101" s="121"/>
      <c r="K101" s="121"/>
      <c r="L101" s="121"/>
      <c r="M101" s="122"/>
    </row>
    <row r="102" spans="1:13" s="12" customFormat="1" ht="15" customHeight="1" hidden="1">
      <c r="A102" s="18"/>
      <c r="B102" s="84"/>
      <c r="C102" s="85"/>
      <c r="D102" s="85"/>
      <c r="E102" s="89"/>
      <c r="F102" s="90"/>
      <c r="G102" s="123"/>
      <c r="H102" s="123"/>
      <c r="I102" s="123"/>
      <c r="J102" s="123"/>
      <c r="K102" s="123"/>
      <c r="L102" s="123"/>
      <c r="M102" s="124"/>
    </row>
    <row r="103" spans="1:13" s="12" customFormat="1" ht="15" customHeight="1" hidden="1">
      <c r="A103" s="18"/>
      <c r="B103" s="107" t="s">
        <v>198</v>
      </c>
      <c r="C103" s="108"/>
      <c r="D103" s="108"/>
      <c r="E103" s="103"/>
      <c r="F103" s="95" t="s">
        <v>37</v>
      </c>
      <c r="G103" s="121"/>
      <c r="H103" s="121"/>
      <c r="I103" s="121"/>
      <c r="J103" s="121"/>
      <c r="K103" s="121"/>
      <c r="L103" s="121"/>
      <c r="M103" s="122"/>
    </row>
    <row r="104" spans="1:13" s="12" customFormat="1" ht="15" customHeight="1" hidden="1">
      <c r="A104" s="18"/>
      <c r="B104" s="83" t="s">
        <v>196</v>
      </c>
      <c r="C104" s="22"/>
      <c r="D104" s="22"/>
      <c r="E104" s="88"/>
      <c r="F104" s="86"/>
      <c r="G104" s="121"/>
      <c r="H104" s="121"/>
      <c r="I104" s="121"/>
      <c r="J104" s="121"/>
      <c r="K104" s="121"/>
      <c r="L104" s="121"/>
      <c r="M104" s="122"/>
    </row>
    <row r="105" spans="1:13" s="12" customFormat="1" ht="15" customHeight="1" hidden="1">
      <c r="A105" s="18"/>
      <c r="B105" s="84"/>
      <c r="C105" s="85"/>
      <c r="D105" s="85"/>
      <c r="E105" s="89"/>
      <c r="F105" s="87"/>
      <c r="G105" s="123"/>
      <c r="H105" s="123"/>
      <c r="I105" s="123"/>
      <c r="J105" s="123"/>
      <c r="K105" s="123"/>
      <c r="L105" s="123"/>
      <c r="M105" s="124"/>
    </row>
    <row r="106" spans="1:13" s="12" customFormat="1" ht="30" customHeight="1" hidden="1">
      <c r="A106" s="18"/>
      <c r="B106" s="25"/>
      <c r="C106" s="142"/>
      <c r="D106" s="142"/>
      <c r="E106" s="142"/>
      <c r="F106" s="142"/>
      <c r="G106" s="142"/>
      <c r="H106" s="142"/>
      <c r="I106" s="142"/>
      <c r="J106" s="142"/>
      <c r="K106" s="142"/>
      <c r="L106" s="142"/>
      <c r="M106" s="142"/>
    </row>
    <row r="107" spans="1:13" s="12" customFormat="1" ht="15" customHeight="1" hidden="1">
      <c r="A107" s="18"/>
      <c r="B107" s="120" t="s">
        <v>222</v>
      </c>
      <c r="C107" s="120"/>
      <c r="D107" s="120"/>
      <c r="E107" s="120"/>
      <c r="F107" s="120"/>
      <c r="G107" s="120"/>
      <c r="H107" s="120"/>
      <c r="I107" s="120"/>
      <c r="J107" s="120"/>
      <c r="K107" s="120"/>
      <c r="L107" s="120"/>
      <c r="M107" s="120"/>
    </row>
    <row r="108" spans="1:13" s="13" customFormat="1" ht="26.25" customHeight="1" hidden="1">
      <c r="A108" s="20"/>
      <c r="B108" s="125" t="s">
        <v>190</v>
      </c>
      <c r="C108" s="126"/>
      <c r="D108" s="126"/>
      <c r="E108" s="127"/>
      <c r="F108" s="91" t="s">
        <v>37</v>
      </c>
      <c r="G108" s="116"/>
      <c r="H108" s="116"/>
      <c r="I108" s="116"/>
      <c r="J108" s="116"/>
      <c r="K108" s="116"/>
      <c r="L108" s="116"/>
      <c r="M108" s="117"/>
    </row>
    <row r="109" spans="1:13" s="12" customFormat="1" ht="15" customHeight="1" hidden="1">
      <c r="A109" s="18"/>
      <c r="B109" s="131" t="s">
        <v>191</v>
      </c>
      <c r="C109" s="132"/>
      <c r="D109" s="132"/>
      <c r="E109" s="133"/>
      <c r="F109" s="93" t="s">
        <v>37</v>
      </c>
      <c r="G109" s="134"/>
      <c r="H109" s="134"/>
      <c r="I109" s="100" t="s">
        <v>24</v>
      </c>
      <c r="J109" s="94"/>
      <c r="K109" s="148" t="s">
        <v>193</v>
      </c>
      <c r="L109" s="148"/>
      <c r="M109" s="149"/>
    </row>
    <row r="110" spans="1:13" s="12" customFormat="1" ht="15" customHeight="1" hidden="1">
      <c r="A110" s="18"/>
      <c r="B110" s="104" t="s">
        <v>192</v>
      </c>
      <c r="C110" s="105"/>
      <c r="D110" s="105"/>
      <c r="E110" s="106"/>
      <c r="F110" s="95" t="s">
        <v>37</v>
      </c>
      <c r="G110" s="128"/>
      <c r="H110" s="128"/>
      <c r="I110" s="128"/>
      <c r="J110" s="128"/>
      <c r="K110" s="128"/>
      <c r="L110" s="128"/>
      <c r="M110" s="129"/>
    </row>
    <row r="111" spans="1:13" s="12" customFormat="1" ht="15" customHeight="1" hidden="1">
      <c r="A111" s="18"/>
      <c r="B111" s="125" t="s">
        <v>194</v>
      </c>
      <c r="C111" s="126"/>
      <c r="D111" s="126"/>
      <c r="E111" s="127"/>
      <c r="F111" s="91" t="s">
        <v>37</v>
      </c>
      <c r="G111" s="116"/>
      <c r="H111" s="116"/>
      <c r="I111" s="116"/>
      <c r="J111" s="116"/>
      <c r="K111" s="116"/>
      <c r="L111" s="116"/>
      <c r="M111" s="117"/>
    </row>
    <row r="112" spans="1:13" s="12" customFormat="1" ht="15" customHeight="1" hidden="1">
      <c r="A112" s="18"/>
      <c r="B112" s="145"/>
      <c r="C112" s="146"/>
      <c r="D112" s="146"/>
      <c r="E112" s="147"/>
      <c r="F112" s="96"/>
      <c r="G112" s="101"/>
      <c r="H112" s="87"/>
      <c r="I112" s="87"/>
      <c r="J112" s="87"/>
      <c r="K112" s="87"/>
      <c r="L112" s="87"/>
      <c r="M112" s="102"/>
    </row>
    <row r="113" spans="1:13" s="12" customFormat="1" ht="26.25" customHeight="1" hidden="1">
      <c r="A113" s="18"/>
      <c r="B113" s="107" t="s">
        <v>195</v>
      </c>
      <c r="C113" s="108"/>
      <c r="D113" s="108"/>
      <c r="E113" s="103"/>
      <c r="F113" s="95" t="s">
        <v>37</v>
      </c>
      <c r="G113" s="121"/>
      <c r="H113" s="121"/>
      <c r="I113" s="121"/>
      <c r="J113" s="121"/>
      <c r="K113" s="121"/>
      <c r="L113" s="121"/>
      <c r="M113" s="122"/>
    </row>
    <row r="114" spans="1:13" s="12" customFormat="1" ht="15" customHeight="1" hidden="1">
      <c r="A114" s="18"/>
      <c r="B114" s="83" t="s">
        <v>196</v>
      </c>
      <c r="C114" s="22"/>
      <c r="D114" s="22"/>
      <c r="E114" s="88"/>
      <c r="F114" s="86"/>
      <c r="G114" s="121"/>
      <c r="H114" s="121"/>
      <c r="I114" s="121"/>
      <c r="J114" s="121"/>
      <c r="K114" s="121"/>
      <c r="L114" s="121"/>
      <c r="M114" s="122"/>
    </row>
    <row r="115" spans="1:13" s="12" customFormat="1" ht="15" customHeight="1" hidden="1">
      <c r="A115" s="18"/>
      <c r="B115" s="83"/>
      <c r="C115" s="22"/>
      <c r="D115" s="22"/>
      <c r="E115" s="88"/>
      <c r="F115" s="86"/>
      <c r="G115" s="121"/>
      <c r="H115" s="121"/>
      <c r="I115" s="121"/>
      <c r="J115" s="121"/>
      <c r="K115" s="121"/>
      <c r="L115" s="121"/>
      <c r="M115" s="122"/>
    </row>
    <row r="116" spans="1:13" s="12" customFormat="1" ht="15" customHeight="1" hidden="1">
      <c r="A116" s="18"/>
      <c r="B116" s="125" t="s">
        <v>197</v>
      </c>
      <c r="C116" s="126"/>
      <c r="D116" s="126"/>
      <c r="E116" s="127"/>
      <c r="F116" s="91" t="s">
        <v>37</v>
      </c>
      <c r="G116" s="143"/>
      <c r="H116" s="143"/>
      <c r="I116" s="143"/>
      <c r="J116" s="143"/>
      <c r="K116" s="143"/>
      <c r="L116" s="143"/>
      <c r="M116" s="144"/>
    </row>
    <row r="117" spans="1:13" s="12" customFormat="1" ht="15" customHeight="1" hidden="1">
      <c r="A117" s="18"/>
      <c r="B117" s="83" t="s">
        <v>196</v>
      </c>
      <c r="C117" s="22"/>
      <c r="D117" s="22"/>
      <c r="E117" s="88"/>
      <c r="F117" s="86"/>
      <c r="G117" s="121"/>
      <c r="H117" s="121"/>
      <c r="I117" s="121"/>
      <c r="J117" s="121"/>
      <c r="K117" s="121"/>
      <c r="L117" s="121"/>
      <c r="M117" s="122"/>
    </row>
    <row r="118" spans="1:13" s="12" customFormat="1" ht="15" customHeight="1" hidden="1">
      <c r="A118" s="18"/>
      <c r="B118" s="84"/>
      <c r="C118" s="85"/>
      <c r="D118" s="85"/>
      <c r="E118" s="89"/>
      <c r="F118" s="90"/>
      <c r="G118" s="123"/>
      <c r="H118" s="123"/>
      <c r="I118" s="123"/>
      <c r="J118" s="123"/>
      <c r="K118" s="123"/>
      <c r="L118" s="123"/>
      <c r="M118" s="124"/>
    </row>
    <row r="119" spans="1:13" s="12" customFormat="1" ht="15" customHeight="1" hidden="1">
      <c r="A119" s="18"/>
      <c r="B119" s="107" t="s">
        <v>198</v>
      </c>
      <c r="C119" s="108"/>
      <c r="D119" s="108"/>
      <c r="E119" s="103"/>
      <c r="F119" s="95" t="s">
        <v>37</v>
      </c>
      <c r="G119" s="121"/>
      <c r="H119" s="121"/>
      <c r="I119" s="121"/>
      <c r="J119" s="121"/>
      <c r="K119" s="121"/>
      <c r="L119" s="121"/>
      <c r="M119" s="122"/>
    </row>
    <row r="120" spans="1:13" s="12" customFormat="1" ht="15" customHeight="1" hidden="1">
      <c r="A120" s="18"/>
      <c r="B120" s="83" t="s">
        <v>196</v>
      </c>
      <c r="C120" s="22"/>
      <c r="D120" s="22"/>
      <c r="E120" s="88"/>
      <c r="F120" s="86"/>
      <c r="G120" s="121"/>
      <c r="H120" s="121"/>
      <c r="I120" s="121"/>
      <c r="J120" s="121"/>
      <c r="K120" s="121"/>
      <c r="L120" s="121"/>
      <c r="M120" s="122"/>
    </row>
    <row r="121" spans="1:13" s="12" customFormat="1" ht="15" customHeight="1" hidden="1">
      <c r="A121" s="18"/>
      <c r="B121" s="84"/>
      <c r="C121" s="85"/>
      <c r="D121" s="85"/>
      <c r="E121" s="89"/>
      <c r="F121" s="90"/>
      <c r="G121" s="123"/>
      <c r="H121" s="123"/>
      <c r="I121" s="123"/>
      <c r="J121" s="123"/>
      <c r="K121" s="123"/>
      <c r="L121" s="123"/>
      <c r="M121" s="124"/>
    </row>
    <row r="122" spans="1:13" s="12" customFormat="1" ht="30" customHeight="1" hidden="1">
      <c r="A122" s="18"/>
      <c r="B122" s="25"/>
      <c r="C122" s="142"/>
      <c r="D122" s="142"/>
      <c r="E122" s="142"/>
      <c r="F122" s="142"/>
      <c r="G122" s="142"/>
      <c r="H122" s="142"/>
      <c r="I122" s="142"/>
      <c r="J122" s="142"/>
      <c r="K122" s="142"/>
      <c r="L122" s="142"/>
      <c r="M122" s="142"/>
    </row>
    <row r="123" spans="1:13" s="12" customFormat="1" ht="15" customHeight="1" hidden="1">
      <c r="A123" s="18"/>
      <c r="B123" s="120" t="s">
        <v>223</v>
      </c>
      <c r="C123" s="120"/>
      <c r="D123" s="120"/>
      <c r="E123" s="120"/>
      <c r="F123" s="120"/>
      <c r="G123" s="120"/>
      <c r="H123" s="120"/>
      <c r="I123" s="120"/>
      <c r="J123" s="120"/>
      <c r="K123" s="120"/>
      <c r="L123" s="120"/>
      <c r="M123" s="120"/>
    </row>
    <row r="124" spans="1:13" s="13" customFormat="1" ht="26.25" customHeight="1" hidden="1">
      <c r="A124" s="20"/>
      <c r="B124" s="125" t="s">
        <v>190</v>
      </c>
      <c r="C124" s="126"/>
      <c r="D124" s="126"/>
      <c r="E124" s="127"/>
      <c r="F124" s="91" t="s">
        <v>37</v>
      </c>
      <c r="G124" s="116"/>
      <c r="H124" s="116"/>
      <c r="I124" s="116"/>
      <c r="J124" s="116"/>
      <c r="K124" s="116"/>
      <c r="L124" s="116"/>
      <c r="M124" s="117"/>
    </row>
    <row r="125" spans="1:13" s="12" customFormat="1" ht="15" customHeight="1" hidden="1">
      <c r="A125" s="18"/>
      <c r="B125" s="131" t="s">
        <v>191</v>
      </c>
      <c r="C125" s="132"/>
      <c r="D125" s="132"/>
      <c r="E125" s="133"/>
      <c r="F125" s="93" t="s">
        <v>37</v>
      </c>
      <c r="G125" s="134"/>
      <c r="H125" s="134"/>
      <c r="I125" s="100" t="s">
        <v>24</v>
      </c>
      <c r="J125" s="94"/>
      <c r="K125" s="148" t="s">
        <v>193</v>
      </c>
      <c r="L125" s="148"/>
      <c r="M125" s="149"/>
    </row>
    <row r="126" spans="1:13" s="12" customFormat="1" ht="15" customHeight="1" hidden="1">
      <c r="A126" s="18"/>
      <c r="B126" s="104" t="s">
        <v>192</v>
      </c>
      <c r="C126" s="105"/>
      <c r="D126" s="105"/>
      <c r="E126" s="106"/>
      <c r="F126" s="95" t="s">
        <v>37</v>
      </c>
      <c r="G126" s="128"/>
      <c r="H126" s="128"/>
      <c r="I126" s="128"/>
      <c r="J126" s="128"/>
      <c r="K126" s="128"/>
      <c r="L126" s="128"/>
      <c r="M126" s="129"/>
    </row>
    <row r="127" spans="1:13" s="12" customFormat="1" ht="15" customHeight="1" hidden="1">
      <c r="A127" s="18"/>
      <c r="B127" s="125" t="s">
        <v>194</v>
      </c>
      <c r="C127" s="126"/>
      <c r="D127" s="126"/>
      <c r="E127" s="127"/>
      <c r="F127" s="91" t="s">
        <v>37</v>
      </c>
      <c r="G127" s="116"/>
      <c r="H127" s="116"/>
      <c r="I127" s="116"/>
      <c r="J127" s="116"/>
      <c r="K127" s="116"/>
      <c r="L127" s="116"/>
      <c r="M127" s="117"/>
    </row>
    <row r="128" spans="1:13" s="12" customFormat="1" ht="15" customHeight="1" hidden="1">
      <c r="A128" s="18"/>
      <c r="B128" s="145"/>
      <c r="C128" s="146"/>
      <c r="D128" s="146"/>
      <c r="E128" s="147"/>
      <c r="F128" s="96"/>
      <c r="G128" s="101"/>
      <c r="H128" s="87"/>
      <c r="I128" s="87"/>
      <c r="J128" s="87"/>
      <c r="K128" s="87"/>
      <c r="L128" s="87"/>
      <c r="M128" s="102"/>
    </row>
    <row r="129" spans="1:13" s="12" customFormat="1" ht="26.25" customHeight="1" hidden="1">
      <c r="A129" s="18"/>
      <c r="B129" s="107" t="s">
        <v>195</v>
      </c>
      <c r="C129" s="108"/>
      <c r="D129" s="108"/>
      <c r="E129" s="103"/>
      <c r="F129" s="95" t="s">
        <v>37</v>
      </c>
      <c r="G129" s="121"/>
      <c r="H129" s="121"/>
      <c r="I129" s="121"/>
      <c r="J129" s="121"/>
      <c r="K129" s="121"/>
      <c r="L129" s="121"/>
      <c r="M129" s="122"/>
    </row>
    <row r="130" spans="1:13" s="12" customFormat="1" ht="15" customHeight="1" hidden="1">
      <c r="A130" s="18"/>
      <c r="B130" s="83" t="s">
        <v>196</v>
      </c>
      <c r="C130" s="22"/>
      <c r="D130" s="22"/>
      <c r="E130" s="88"/>
      <c r="F130" s="86"/>
      <c r="G130" s="121"/>
      <c r="H130" s="121"/>
      <c r="I130" s="121"/>
      <c r="J130" s="121"/>
      <c r="K130" s="121"/>
      <c r="L130" s="121"/>
      <c r="M130" s="122"/>
    </row>
    <row r="131" spans="1:13" s="12" customFormat="1" ht="15" customHeight="1" hidden="1">
      <c r="A131" s="18"/>
      <c r="B131" s="83"/>
      <c r="C131" s="22"/>
      <c r="D131" s="22"/>
      <c r="E131" s="88"/>
      <c r="F131" s="86"/>
      <c r="G131" s="121"/>
      <c r="H131" s="121"/>
      <c r="I131" s="121"/>
      <c r="J131" s="121"/>
      <c r="K131" s="121"/>
      <c r="L131" s="121"/>
      <c r="M131" s="122"/>
    </row>
    <row r="132" spans="1:13" s="12" customFormat="1" ht="15" customHeight="1" hidden="1">
      <c r="A132" s="18"/>
      <c r="B132" s="125" t="s">
        <v>197</v>
      </c>
      <c r="C132" s="126"/>
      <c r="D132" s="126"/>
      <c r="E132" s="127"/>
      <c r="F132" s="91" t="s">
        <v>37</v>
      </c>
      <c r="G132" s="143"/>
      <c r="H132" s="143"/>
      <c r="I132" s="143"/>
      <c r="J132" s="143"/>
      <c r="K132" s="143"/>
      <c r="L132" s="143"/>
      <c r="M132" s="144"/>
    </row>
    <row r="133" spans="1:13" s="12" customFormat="1" ht="15" customHeight="1" hidden="1">
      <c r="A133" s="18"/>
      <c r="B133" s="83" t="s">
        <v>196</v>
      </c>
      <c r="C133" s="22"/>
      <c r="D133" s="22"/>
      <c r="E133" s="88"/>
      <c r="F133" s="86"/>
      <c r="G133" s="121"/>
      <c r="H133" s="121"/>
      <c r="I133" s="121"/>
      <c r="J133" s="121"/>
      <c r="K133" s="121"/>
      <c r="L133" s="121"/>
      <c r="M133" s="122"/>
    </row>
    <row r="134" spans="1:13" s="12" customFormat="1" ht="15" customHeight="1" hidden="1">
      <c r="A134" s="18"/>
      <c r="B134" s="84"/>
      <c r="C134" s="85"/>
      <c r="D134" s="85"/>
      <c r="E134" s="89"/>
      <c r="F134" s="90"/>
      <c r="G134" s="123"/>
      <c r="H134" s="123"/>
      <c r="I134" s="123"/>
      <c r="J134" s="123"/>
      <c r="K134" s="123"/>
      <c r="L134" s="123"/>
      <c r="M134" s="124"/>
    </row>
    <row r="135" spans="1:13" s="12" customFormat="1" ht="15" customHeight="1" hidden="1">
      <c r="A135" s="18"/>
      <c r="B135" s="107" t="s">
        <v>198</v>
      </c>
      <c r="C135" s="108"/>
      <c r="D135" s="108"/>
      <c r="E135" s="103"/>
      <c r="F135" s="95" t="s">
        <v>37</v>
      </c>
      <c r="G135" s="121"/>
      <c r="H135" s="121"/>
      <c r="I135" s="121"/>
      <c r="J135" s="121"/>
      <c r="K135" s="121"/>
      <c r="L135" s="121"/>
      <c r="M135" s="122"/>
    </row>
    <row r="136" spans="1:13" s="12" customFormat="1" ht="15" customHeight="1" hidden="1">
      <c r="A136" s="18"/>
      <c r="B136" s="83" t="s">
        <v>196</v>
      </c>
      <c r="C136" s="22"/>
      <c r="D136" s="22"/>
      <c r="E136" s="88"/>
      <c r="F136" s="86"/>
      <c r="G136" s="121"/>
      <c r="H136" s="121"/>
      <c r="I136" s="121"/>
      <c r="J136" s="121"/>
      <c r="K136" s="121"/>
      <c r="L136" s="121"/>
      <c r="M136" s="122"/>
    </row>
    <row r="137" spans="1:13" s="12" customFormat="1" ht="15" customHeight="1" hidden="1">
      <c r="A137" s="18"/>
      <c r="B137" s="84"/>
      <c r="C137" s="85"/>
      <c r="D137" s="85"/>
      <c r="E137" s="89"/>
      <c r="F137" s="87"/>
      <c r="G137" s="123"/>
      <c r="H137" s="123"/>
      <c r="I137" s="123"/>
      <c r="J137" s="123"/>
      <c r="K137" s="123"/>
      <c r="L137" s="123"/>
      <c r="M137" s="124"/>
    </row>
    <row r="138" spans="1:13" s="12" customFormat="1" ht="30" customHeight="1" hidden="1">
      <c r="A138" s="18"/>
      <c r="B138" s="25"/>
      <c r="C138" s="142"/>
      <c r="D138" s="142"/>
      <c r="E138" s="142"/>
      <c r="F138" s="142"/>
      <c r="G138" s="142"/>
      <c r="H138" s="142"/>
      <c r="I138" s="142"/>
      <c r="J138" s="142"/>
      <c r="K138" s="142"/>
      <c r="L138" s="142"/>
      <c r="M138" s="142"/>
    </row>
    <row r="139" spans="1:13" s="12" customFormat="1" ht="15" customHeight="1" hidden="1">
      <c r="A139" s="18"/>
      <c r="B139" s="120" t="s">
        <v>224</v>
      </c>
      <c r="C139" s="120"/>
      <c r="D139" s="120"/>
      <c r="E139" s="120"/>
      <c r="F139" s="120"/>
      <c r="G139" s="120"/>
      <c r="H139" s="120"/>
      <c r="I139" s="120"/>
      <c r="J139" s="120"/>
      <c r="K139" s="120"/>
      <c r="L139" s="120"/>
      <c r="M139" s="120"/>
    </row>
    <row r="140" spans="1:13" s="13" customFormat="1" ht="26.25" customHeight="1" hidden="1">
      <c r="A140" s="20"/>
      <c r="B140" s="125" t="s">
        <v>190</v>
      </c>
      <c r="C140" s="126"/>
      <c r="D140" s="126"/>
      <c r="E140" s="127"/>
      <c r="F140" s="91" t="s">
        <v>37</v>
      </c>
      <c r="G140" s="116"/>
      <c r="H140" s="116"/>
      <c r="I140" s="116"/>
      <c r="J140" s="116"/>
      <c r="K140" s="116"/>
      <c r="L140" s="116"/>
      <c r="M140" s="117"/>
    </row>
    <row r="141" spans="1:13" s="12" customFormat="1" ht="15" customHeight="1" hidden="1">
      <c r="A141" s="18"/>
      <c r="B141" s="131" t="s">
        <v>191</v>
      </c>
      <c r="C141" s="132"/>
      <c r="D141" s="132"/>
      <c r="E141" s="133"/>
      <c r="F141" s="93" t="s">
        <v>37</v>
      </c>
      <c r="G141" s="134"/>
      <c r="H141" s="134"/>
      <c r="I141" s="100" t="s">
        <v>24</v>
      </c>
      <c r="J141" s="94"/>
      <c r="K141" s="148" t="s">
        <v>193</v>
      </c>
      <c r="L141" s="148"/>
      <c r="M141" s="149"/>
    </row>
    <row r="142" spans="1:13" s="12" customFormat="1" ht="15" customHeight="1" hidden="1">
      <c r="A142" s="18"/>
      <c r="B142" s="104" t="s">
        <v>192</v>
      </c>
      <c r="C142" s="105"/>
      <c r="D142" s="105"/>
      <c r="E142" s="106"/>
      <c r="F142" s="95" t="s">
        <v>37</v>
      </c>
      <c r="G142" s="128"/>
      <c r="H142" s="128"/>
      <c r="I142" s="128"/>
      <c r="J142" s="128"/>
      <c r="K142" s="128"/>
      <c r="L142" s="128"/>
      <c r="M142" s="129"/>
    </row>
    <row r="143" spans="1:13" s="12" customFormat="1" ht="15" customHeight="1" hidden="1">
      <c r="A143" s="18"/>
      <c r="B143" s="125" t="s">
        <v>194</v>
      </c>
      <c r="C143" s="126"/>
      <c r="D143" s="126"/>
      <c r="E143" s="127"/>
      <c r="F143" s="91" t="s">
        <v>37</v>
      </c>
      <c r="G143" s="116"/>
      <c r="H143" s="116"/>
      <c r="I143" s="116"/>
      <c r="J143" s="116"/>
      <c r="K143" s="116"/>
      <c r="L143" s="116"/>
      <c r="M143" s="117"/>
    </row>
    <row r="144" spans="1:13" s="12" customFormat="1" ht="15" customHeight="1" hidden="1">
      <c r="A144" s="18"/>
      <c r="B144" s="145"/>
      <c r="C144" s="146"/>
      <c r="D144" s="146"/>
      <c r="E144" s="147"/>
      <c r="F144" s="96"/>
      <c r="G144" s="101"/>
      <c r="H144" s="87"/>
      <c r="I144" s="87"/>
      <c r="J144" s="87"/>
      <c r="K144" s="87"/>
      <c r="L144" s="87"/>
      <c r="M144" s="102"/>
    </row>
    <row r="145" spans="1:13" s="12" customFormat="1" ht="26.25" customHeight="1" hidden="1">
      <c r="A145" s="18"/>
      <c r="B145" s="107" t="s">
        <v>195</v>
      </c>
      <c r="C145" s="108"/>
      <c r="D145" s="108"/>
      <c r="E145" s="103"/>
      <c r="F145" s="95" t="s">
        <v>37</v>
      </c>
      <c r="G145" s="121"/>
      <c r="H145" s="121"/>
      <c r="I145" s="121"/>
      <c r="J145" s="121"/>
      <c r="K145" s="121"/>
      <c r="L145" s="121"/>
      <c r="M145" s="122"/>
    </row>
    <row r="146" spans="1:13" s="12" customFormat="1" ht="15" customHeight="1" hidden="1">
      <c r="A146" s="18"/>
      <c r="B146" s="83" t="s">
        <v>196</v>
      </c>
      <c r="C146" s="22"/>
      <c r="D146" s="22"/>
      <c r="E146" s="88"/>
      <c r="F146" s="86"/>
      <c r="G146" s="121"/>
      <c r="H146" s="121"/>
      <c r="I146" s="121"/>
      <c r="J146" s="121"/>
      <c r="K146" s="121"/>
      <c r="L146" s="121"/>
      <c r="M146" s="122"/>
    </row>
    <row r="147" spans="1:13" s="12" customFormat="1" ht="15" customHeight="1" hidden="1">
      <c r="A147" s="18"/>
      <c r="B147" s="83"/>
      <c r="C147" s="22"/>
      <c r="D147" s="22"/>
      <c r="E147" s="88"/>
      <c r="F147" s="86"/>
      <c r="G147" s="121"/>
      <c r="H147" s="121"/>
      <c r="I147" s="121"/>
      <c r="J147" s="121"/>
      <c r="K147" s="121"/>
      <c r="L147" s="121"/>
      <c r="M147" s="122"/>
    </row>
    <row r="148" spans="1:13" s="12" customFormat="1" ht="15" customHeight="1" hidden="1">
      <c r="A148" s="18"/>
      <c r="B148" s="125" t="s">
        <v>197</v>
      </c>
      <c r="C148" s="126"/>
      <c r="D148" s="126"/>
      <c r="E148" s="127"/>
      <c r="F148" s="91" t="s">
        <v>37</v>
      </c>
      <c r="G148" s="143"/>
      <c r="H148" s="143"/>
      <c r="I148" s="143"/>
      <c r="J148" s="143"/>
      <c r="K148" s="143"/>
      <c r="L148" s="143"/>
      <c r="M148" s="144"/>
    </row>
    <row r="149" spans="1:13" s="12" customFormat="1" ht="15" customHeight="1" hidden="1">
      <c r="A149" s="18"/>
      <c r="B149" s="83" t="s">
        <v>196</v>
      </c>
      <c r="C149" s="22"/>
      <c r="D149" s="22"/>
      <c r="E149" s="88"/>
      <c r="F149" s="86"/>
      <c r="G149" s="121"/>
      <c r="H149" s="121"/>
      <c r="I149" s="121"/>
      <c r="J149" s="121"/>
      <c r="K149" s="121"/>
      <c r="L149" s="121"/>
      <c r="M149" s="122"/>
    </row>
    <row r="150" spans="1:13" s="12" customFormat="1" ht="15" customHeight="1" hidden="1">
      <c r="A150" s="18"/>
      <c r="B150" s="84"/>
      <c r="C150" s="85"/>
      <c r="D150" s="85"/>
      <c r="E150" s="89"/>
      <c r="F150" s="90"/>
      <c r="G150" s="123"/>
      <c r="H150" s="123"/>
      <c r="I150" s="123"/>
      <c r="J150" s="123"/>
      <c r="K150" s="123"/>
      <c r="L150" s="123"/>
      <c r="M150" s="124"/>
    </row>
    <row r="151" spans="1:13" s="12" customFormat="1" ht="15" customHeight="1" hidden="1">
      <c r="A151" s="18"/>
      <c r="B151" s="107" t="s">
        <v>198</v>
      </c>
      <c r="C151" s="108"/>
      <c r="D151" s="108"/>
      <c r="E151" s="103"/>
      <c r="F151" s="95" t="s">
        <v>37</v>
      </c>
      <c r="G151" s="121"/>
      <c r="H151" s="121"/>
      <c r="I151" s="121"/>
      <c r="J151" s="121"/>
      <c r="K151" s="121"/>
      <c r="L151" s="121"/>
      <c r="M151" s="122"/>
    </row>
    <row r="152" spans="1:13" s="12" customFormat="1" ht="15" customHeight="1" hidden="1">
      <c r="A152" s="18"/>
      <c r="B152" s="83" t="s">
        <v>196</v>
      </c>
      <c r="C152" s="22"/>
      <c r="D152" s="22"/>
      <c r="E152" s="88"/>
      <c r="F152" s="86"/>
      <c r="G152" s="121"/>
      <c r="H152" s="121"/>
      <c r="I152" s="121"/>
      <c r="J152" s="121"/>
      <c r="K152" s="121"/>
      <c r="L152" s="121"/>
      <c r="M152" s="122"/>
    </row>
    <row r="153" spans="1:13" s="12" customFormat="1" ht="15" customHeight="1" hidden="1">
      <c r="A153" s="18"/>
      <c r="B153" s="84"/>
      <c r="C153" s="85"/>
      <c r="D153" s="85"/>
      <c r="E153" s="89"/>
      <c r="F153" s="87"/>
      <c r="G153" s="123"/>
      <c r="H153" s="123"/>
      <c r="I153" s="123"/>
      <c r="J153" s="123"/>
      <c r="K153" s="123"/>
      <c r="L153" s="123"/>
      <c r="M153" s="124"/>
    </row>
    <row r="154" spans="1:13" s="12" customFormat="1" ht="30" customHeight="1" hidden="1">
      <c r="A154" s="18"/>
      <c r="B154" s="25"/>
      <c r="C154" s="142"/>
      <c r="D154" s="142"/>
      <c r="E154" s="142"/>
      <c r="F154" s="142"/>
      <c r="G154" s="142"/>
      <c r="H154" s="142"/>
      <c r="I154" s="142"/>
      <c r="J154" s="142"/>
      <c r="K154" s="142"/>
      <c r="L154" s="142"/>
      <c r="M154" s="142"/>
    </row>
    <row r="155" spans="1:13" s="12" customFormat="1" ht="15" customHeight="1" hidden="1">
      <c r="A155" s="18"/>
      <c r="B155" s="120" t="s">
        <v>225</v>
      </c>
      <c r="C155" s="120"/>
      <c r="D155" s="120"/>
      <c r="E155" s="120"/>
      <c r="F155" s="120"/>
      <c r="G155" s="120"/>
      <c r="H155" s="120"/>
      <c r="I155" s="120"/>
      <c r="J155" s="120"/>
      <c r="K155" s="120"/>
      <c r="L155" s="120"/>
      <c r="M155" s="120"/>
    </row>
    <row r="156" spans="1:13" s="13" customFormat="1" ht="26.25" customHeight="1" hidden="1">
      <c r="A156" s="20"/>
      <c r="B156" s="125" t="s">
        <v>190</v>
      </c>
      <c r="C156" s="126"/>
      <c r="D156" s="126"/>
      <c r="E156" s="127"/>
      <c r="F156" s="91" t="s">
        <v>37</v>
      </c>
      <c r="G156" s="116"/>
      <c r="H156" s="116"/>
      <c r="I156" s="116"/>
      <c r="J156" s="116"/>
      <c r="K156" s="116"/>
      <c r="L156" s="116"/>
      <c r="M156" s="117"/>
    </row>
    <row r="157" spans="1:13" s="12" customFormat="1" ht="15" customHeight="1" hidden="1">
      <c r="A157" s="18"/>
      <c r="B157" s="131" t="s">
        <v>191</v>
      </c>
      <c r="C157" s="132"/>
      <c r="D157" s="132"/>
      <c r="E157" s="133"/>
      <c r="F157" s="93" t="s">
        <v>37</v>
      </c>
      <c r="G157" s="134"/>
      <c r="H157" s="134"/>
      <c r="I157" s="100" t="s">
        <v>24</v>
      </c>
      <c r="J157" s="94"/>
      <c r="K157" s="148" t="s">
        <v>193</v>
      </c>
      <c r="L157" s="148"/>
      <c r="M157" s="149"/>
    </row>
    <row r="158" spans="1:13" s="12" customFormat="1" ht="15" customHeight="1" hidden="1">
      <c r="A158" s="18"/>
      <c r="B158" s="104" t="s">
        <v>192</v>
      </c>
      <c r="C158" s="105"/>
      <c r="D158" s="105"/>
      <c r="E158" s="106"/>
      <c r="F158" s="95" t="s">
        <v>37</v>
      </c>
      <c r="G158" s="128"/>
      <c r="H158" s="128"/>
      <c r="I158" s="128"/>
      <c r="J158" s="128"/>
      <c r="K158" s="128"/>
      <c r="L158" s="128"/>
      <c r="M158" s="129"/>
    </row>
    <row r="159" spans="1:13" s="12" customFormat="1" ht="15" customHeight="1" hidden="1">
      <c r="A159" s="18"/>
      <c r="B159" s="125" t="s">
        <v>194</v>
      </c>
      <c r="C159" s="126"/>
      <c r="D159" s="126"/>
      <c r="E159" s="127"/>
      <c r="F159" s="91" t="s">
        <v>37</v>
      </c>
      <c r="G159" s="116"/>
      <c r="H159" s="116"/>
      <c r="I159" s="116"/>
      <c r="J159" s="116"/>
      <c r="K159" s="116"/>
      <c r="L159" s="116"/>
      <c r="M159" s="117"/>
    </row>
    <row r="160" spans="1:13" s="12" customFormat="1" ht="15" customHeight="1" hidden="1">
      <c r="A160" s="18"/>
      <c r="B160" s="145"/>
      <c r="C160" s="146"/>
      <c r="D160" s="146"/>
      <c r="E160" s="147"/>
      <c r="F160" s="96"/>
      <c r="G160" s="101"/>
      <c r="H160" s="87"/>
      <c r="I160" s="87"/>
      <c r="J160" s="87"/>
      <c r="K160" s="87"/>
      <c r="L160" s="87"/>
      <c r="M160" s="102"/>
    </row>
    <row r="161" spans="1:13" s="12" customFormat="1" ht="26.25" customHeight="1" hidden="1">
      <c r="A161" s="18"/>
      <c r="B161" s="107" t="s">
        <v>195</v>
      </c>
      <c r="C161" s="108"/>
      <c r="D161" s="108"/>
      <c r="E161" s="103"/>
      <c r="F161" s="95" t="s">
        <v>37</v>
      </c>
      <c r="G161" s="121"/>
      <c r="H161" s="121"/>
      <c r="I161" s="121"/>
      <c r="J161" s="121"/>
      <c r="K161" s="121"/>
      <c r="L161" s="121"/>
      <c r="M161" s="122"/>
    </row>
    <row r="162" spans="1:13" s="12" customFormat="1" ht="15" customHeight="1" hidden="1">
      <c r="A162" s="18"/>
      <c r="B162" s="83" t="s">
        <v>196</v>
      </c>
      <c r="C162" s="22"/>
      <c r="D162" s="22"/>
      <c r="E162" s="88"/>
      <c r="F162" s="86"/>
      <c r="G162" s="121"/>
      <c r="H162" s="121"/>
      <c r="I162" s="121"/>
      <c r="J162" s="121"/>
      <c r="K162" s="121"/>
      <c r="L162" s="121"/>
      <c r="M162" s="122"/>
    </row>
    <row r="163" spans="1:13" s="12" customFormat="1" ht="15" customHeight="1" hidden="1">
      <c r="A163" s="18"/>
      <c r="B163" s="83"/>
      <c r="C163" s="22"/>
      <c r="D163" s="22"/>
      <c r="E163" s="88"/>
      <c r="F163" s="86"/>
      <c r="G163" s="121"/>
      <c r="H163" s="121"/>
      <c r="I163" s="121"/>
      <c r="J163" s="121"/>
      <c r="K163" s="121"/>
      <c r="L163" s="121"/>
      <c r="M163" s="122"/>
    </row>
    <row r="164" spans="1:13" s="12" customFormat="1" ht="15" customHeight="1" hidden="1">
      <c r="A164" s="18"/>
      <c r="B164" s="125" t="s">
        <v>197</v>
      </c>
      <c r="C164" s="126"/>
      <c r="D164" s="126"/>
      <c r="E164" s="127"/>
      <c r="F164" s="91" t="s">
        <v>37</v>
      </c>
      <c r="G164" s="143"/>
      <c r="H164" s="143"/>
      <c r="I164" s="143"/>
      <c r="J164" s="143"/>
      <c r="K164" s="143"/>
      <c r="L164" s="143"/>
      <c r="M164" s="144"/>
    </row>
    <row r="165" spans="1:13" s="12" customFormat="1" ht="15" customHeight="1" hidden="1">
      <c r="A165" s="18"/>
      <c r="B165" s="83" t="s">
        <v>196</v>
      </c>
      <c r="C165" s="22"/>
      <c r="D165" s="22"/>
      <c r="E165" s="88"/>
      <c r="F165" s="86"/>
      <c r="G165" s="121"/>
      <c r="H165" s="121"/>
      <c r="I165" s="121"/>
      <c r="J165" s="121"/>
      <c r="K165" s="121"/>
      <c r="L165" s="121"/>
      <c r="M165" s="122"/>
    </row>
    <row r="166" spans="1:13" s="12" customFormat="1" ht="15" customHeight="1" hidden="1">
      <c r="A166" s="18"/>
      <c r="B166" s="84"/>
      <c r="C166" s="85"/>
      <c r="D166" s="85"/>
      <c r="E166" s="89"/>
      <c r="F166" s="90"/>
      <c r="G166" s="123"/>
      <c r="H166" s="123"/>
      <c r="I166" s="123"/>
      <c r="J166" s="123"/>
      <c r="K166" s="123"/>
      <c r="L166" s="123"/>
      <c r="M166" s="124"/>
    </row>
    <row r="167" spans="1:13" s="12" customFormat="1" ht="15" customHeight="1" hidden="1">
      <c r="A167" s="18"/>
      <c r="B167" s="107" t="s">
        <v>198</v>
      </c>
      <c r="C167" s="108"/>
      <c r="D167" s="108"/>
      <c r="E167" s="103"/>
      <c r="F167" s="95" t="s">
        <v>37</v>
      </c>
      <c r="G167" s="121"/>
      <c r="H167" s="121"/>
      <c r="I167" s="121"/>
      <c r="J167" s="121"/>
      <c r="K167" s="121"/>
      <c r="L167" s="121"/>
      <c r="M167" s="122"/>
    </row>
    <row r="168" spans="1:13" s="12" customFormat="1" ht="15" customHeight="1" hidden="1">
      <c r="A168" s="18"/>
      <c r="B168" s="83" t="s">
        <v>196</v>
      </c>
      <c r="C168" s="22"/>
      <c r="D168" s="22"/>
      <c r="E168" s="88"/>
      <c r="F168" s="86"/>
      <c r="G168" s="121"/>
      <c r="H168" s="121"/>
      <c r="I168" s="121"/>
      <c r="J168" s="121"/>
      <c r="K168" s="121"/>
      <c r="L168" s="121"/>
      <c r="M168" s="122"/>
    </row>
    <row r="169" spans="1:13" s="12" customFormat="1" ht="15" customHeight="1" hidden="1">
      <c r="A169" s="18"/>
      <c r="B169" s="84"/>
      <c r="C169" s="85"/>
      <c r="D169" s="85"/>
      <c r="E169" s="89"/>
      <c r="F169" s="90"/>
      <c r="G169" s="123"/>
      <c r="H169" s="123"/>
      <c r="I169" s="123"/>
      <c r="J169" s="123"/>
      <c r="K169" s="123"/>
      <c r="L169" s="123"/>
      <c r="M169" s="124"/>
    </row>
    <row r="170" spans="1:13" s="12" customFormat="1" ht="30" customHeight="1" hidden="1">
      <c r="A170" s="18"/>
      <c r="B170" s="25"/>
      <c r="C170" s="142"/>
      <c r="D170" s="142"/>
      <c r="E170" s="142"/>
      <c r="F170" s="142"/>
      <c r="G170" s="142"/>
      <c r="H170" s="142"/>
      <c r="I170" s="142"/>
      <c r="J170" s="142"/>
      <c r="K170" s="142"/>
      <c r="L170" s="142"/>
      <c r="M170" s="142"/>
    </row>
    <row r="171" spans="1:13" s="12" customFormat="1" ht="15" customHeight="1" hidden="1">
      <c r="A171" s="18"/>
      <c r="B171" s="120" t="s">
        <v>226</v>
      </c>
      <c r="C171" s="120"/>
      <c r="D171" s="120"/>
      <c r="E171" s="120"/>
      <c r="F171" s="120"/>
      <c r="G171" s="120"/>
      <c r="H171" s="120"/>
      <c r="I171" s="120"/>
      <c r="J171" s="120"/>
      <c r="K171" s="120"/>
      <c r="L171" s="120"/>
      <c r="M171" s="120"/>
    </row>
    <row r="172" spans="1:13" s="13" customFormat="1" ht="26.25" customHeight="1" hidden="1">
      <c r="A172" s="20"/>
      <c r="B172" s="125" t="s">
        <v>190</v>
      </c>
      <c r="C172" s="126"/>
      <c r="D172" s="126"/>
      <c r="E172" s="127"/>
      <c r="F172" s="91" t="s">
        <v>37</v>
      </c>
      <c r="G172" s="116"/>
      <c r="H172" s="116"/>
      <c r="I172" s="116"/>
      <c r="J172" s="116"/>
      <c r="K172" s="116"/>
      <c r="L172" s="116"/>
      <c r="M172" s="117"/>
    </row>
    <row r="173" spans="1:13" s="12" customFormat="1" ht="15" customHeight="1" hidden="1">
      <c r="A173" s="18"/>
      <c r="B173" s="131" t="s">
        <v>191</v>
      </c>
      <c r="C173" s="132"/>
      <c r="D173" s="132"/>
      <c r="E173" s="133"/>
      <c r="F173" s="93" t="s">
        <v>37</v>
      </c>
      <c r="G173" s="134"/>
      <c r="H173" s="134"/>
      <c r="I173" s="100" t="s">
        <v>24</v>
      </c>
      <c r="J173" s="94"/>
      <c r="K173" s="148" t="s">
        <v>193</v>
      </c>
      <c r="L173" s="148"/>
      <c r="M173" s="149"/>
    </row>
    <row r="174" spans="1:13" s="12" customFormat="1" ht="15" customHeight="1" hidden="1">
      <c r="A174" s="18"/>
      <c r="B174" s="104" t="s">
        <v>192</v>
      </c>
      <c r="C174" s="105"/>
      <c r="D174" s="105"/>
      <c r="E174" s="106"/>
      <c r="F174" s="95" t="s">
        <v>37</v>
      </c>
      <c r="G174" s="128"/>
      <c r="H174" s="128"/>
      <c r="I174" s="128"/>
      <c r="J174" s="128"/>
      <c r="K174" s="128"/>
      <c r="L174" s="128"/>
      <c r="M174" s="129"/>
    </row>
    <row r="175" spans="1:13" s="12" customFormat="1" ht="15" customHeight="1" hidden="1">
      <c r="A175" s="18"/>
      <c r="B175" s="125" t="s">
        <v>194</v>
      </c>
      <c r="C175" s="126"/>
      <c r="D175" s="126"/>
      <c r="E175" s="127"/>
      <c r="F175" s="91" t="s">
        <v>37</v>
      </c>
      <c r="G175" s="116"/>
      <c r="H175" s="116"/>
      <c r="I175" s="116"/>
      <c r="J175" s="116"/>
      <c r="K175" s="116"/>
      <c r="L175" s="116"/>
      <c r="M175" s="117"/>
    </row>
    <row r="176" spans="1:13" s="12" customFormat="1" ht="15" customHeight="1" hidden="1">
      <c r="A176" s="18"/>
      <c r="B176" s="145"/>
      <c r="C176" s="146"/>
      <c r="D176" s="146"/>
      <c r="E176" s="147"/>
      <c r="F176" s="96"/>
      <c r="G176" s="101"/>
      <c r="H176" s="87"/>
      <c r="I176" s="87"/>
      <c r="J176" s="87"/>
      <c r="K176" s="87"/>
      <c r="L176" s="87"/>
      <c r="M176" s="102"/>
    </row>
    <row r="177" spans="1:13" s="12" customFormat="1" ht="26.25" customHeight="1" hidden="1">
      <c r="A177" s="18"/>
      <c r="B177" s="107" t="s">
        <v>195</v>
      </c>
      <c r="C177" s="108"/>
      <c r="D177" s="108"/>
      <c r="E177" s="103"/>
      <c r="F177" s="95" t="s">
        <v>37</v>
      </c>
      <c r="G177" s="121"/>
      <c r="H177" s="121"/>
      <c r="I177" s="121"/>
      <c r="J177" s="121"/>
      <c r="K177" s="121"/>
      <c r="L177" s="121"/>
      <c r="M177" s="122"/>
    </row>
    <row r="178" spans="1:13" s="12" customFormat="1" ht="15" customHeight="1" hidden="1">
      <c r="A178" s="18"/>
      <c r="B178" s="83" t="s">
        <v>196</v>
      </c>
      <c r="C178" s="22"/>
      <c r="D178" s="22"/>
      <c r="E178" s="88"/>
      <c r="F178" s="86"/>
      <c r="G178" s="121"/>
      <c r="H178" s="121"/>
      <c r="I178" s="121"/>
      <c r="J178" s="121"/>
      <c r="K178" s="121"/>
      <c r="L178" s="121"/>
      <c r="M178" s="122"/>
    </row>
    <row r="179" spans="1:13" s="12" customFormat="1" ht="15" customHeight="1" hidden="1">
      <c r="A179" s="18"/>
      <c r="B179" s="83"/>
      <c r="C179" s="22"/>
      <c r="D179" s="22"/>
      <c r="E179" s="88"/>
      <c r="F179" s="86"/>
      <c r="G179" s="121"/>
      <c r="H179" s="121"/>
      <c r="I179" s="121"/>
      <c r="J179" s="121"/>
      <c r="K179" s="121"/>
      <c r="L179" s="121"/>
      <c r="M179" s="122"/>
    </row>
    <row r="180" spans="1:13" s="12" customFormat="1" ht="15" customHeight="1" hidden="1">
      <c r="A180" s="18"/>
      <c r="B180" s="125" t="s">
        <v>197</v>
      </c>
      <c r="C180" s="126"/>
      <c r="D180" s="126"/>
      <c r="E180" s="127"/>
      <c r="F180" s="91" t="s">
        <v>37</v>
      </c>
      <c r="G180" s="143"/>
      <c r="H180" s="143"/>
      <c r="I180" s="143"/>
      <c r="J180" s="143"/>
      <c r="K180" s="143"/>
      <c r="L180" s="143"/>
      <c r="M180" s="144"/>
    </row>
    <row r="181" spans="1:13" s="12" customFormat="1" ht="15" customHeight="1" hidden="1">
      <c r="A181" s="18"/>
      <c r="B181" s="83" t="s">
        <v>196</v>
      </c>
      <c r="C181" s="22"/>
      <c r="D181" s="22"/>
      <c r="E181" s="88"/>
      <c r="F181" s="86"/>
      <c r="G181" s="121"/>
      <c r="H181" s="121"/>
      <c r="I181" s="121"/>
      <c r="J181" s="121"/>
      <c r="K181" s="121"/>
      <c r="L181" s="121"/>
      <c r="M181" s="122"/>
    </row>
    <row r="182" spans="1:13" s="12" customFormat="1" ht="15" customHeight="1" hidden="1">
      <c r="A182" s="18"/>
      <c r="B182" s="84"/>
      <c r="C182" s="85"/>
      <c r="D182" s="85"/>
      <c r="E182" s="89"/>
      <c r="F182" s="90"/>
      <c r="G182" s="123"/>
      <c r="H182" s="123"/>
      <c r="I182" s="123"/>
      <c r="J182" s="123"/>
      <c r="K182" s="123"/>
      <c r="L182" s="123"/>
      <c r="M182" s="124"/>
    </row>
    <row r="183" spans="1:13" s="12" customFormat="1" ht="15" customHeight="1" hidden="1">
      <c r="A183" s="18"/>
      <c r="B183" s="107" t="s">
        <v>198</v>
      </c>
      <c r="C183" s="108"/>
      <c r="D183" s="108"/>
      <c r="E183" s="103"/>
      <c r="F183" s="95" t="s">
        <v>37</v>
      </c>
      <c r="G183" s="121"/>
      <c r="H183" s="121"/>
      <c r="I183" s="121"/>
      <c r="J183" s="121"/>
      <c r="K183" s="121"/>
      <c r="L183" s="121"/>
      <c r="M183" s="122"/>
    </row>
    <row r="184" spans="1:13" s="12" customFormat="1" ht="15" customHeight="1" hidden="1">
      <c r="A184" s="18"/>
      <c r="B184" s="83" t="s">
        <v>196</v>
      </c>
      <c r="C184" s="22"/>
      <c r="D184" s="22"/>
      <c r="E184" s="88"/>
      <c r="F184" s="86"/>
      <c r="G184" s="121"/>
      <c r="H184" s="121"/>
      <c r="I184" s="121"/>
      <c r="J184" s="121"/>
      <c r="K184" s="121"/>
      <c r="L184" s="121"/>
      <c r="M184" s="122"/>
    </row>
    <row r="185" spans="1:13" s="12" customFormat="1" ht="15" customHeight="1" hidden="1">
      <c r="A185" s="18"/>
      <c r="B185" s="84"/>
      <c r="C185" s="85"/>
      <c r="D185" s="85"/>
      <c r="E185" s="89"/>
      <c r="F185" s="87"/>
      <c r="G185" s="123"/>
      <c r="H185" s="123"/>
      <c r="I185" s="123"/>
      <c r="J185" s="123"/>
      <c r="K185" s="123"/>
      <c r="L185" s="123"/>
      <c r="M185" s="124"/>
    </row>
    <row r="186" spans="1:13" s="12" customFormat="1" ht="30" customHeight="1" hidden="1">
      <c r="A186" s="18"/>
      <c r="B186" s="25"/>
      <c r="C186" s="142"/>
      <c r="D186" s="142"/>
      <c r="E186" s="142"/>
      <c r="F186" s="142"/>
      <c r="G186" s="142"/>
      <c r="H186" s="142"/>
      <c r="I186" s="142"/>
      <c r="J186" s="142"/>
      <c r="K186" s="142"/>
      <c r="L186" s="142"/>
      <c r="M186" s="142"/>
    </row>
    <row r="187" spans="1:13" s="12" customFormat="1" ht="15" customHeight="1" hidden="1">
      <c r="A187" s="18"/>
      <c r="B187" s="120" t="s">
        <v>227</v>
      </c>
      <c r="C187" s="120"/>
      <c r="D187" s="120"/>
      <c r="E187" s="120"/>
      <c r="F187" s="120"/>
      <c r="G187" s="120"/>
      <c r="H187" s="120"/>
      <c r="I187" s="120"/>
      <c r="J187" s="120"/>
      <c r="K187" s="120"/>
      <c r="L187" s="120"/>
      <c r="M187" s="120"/>
    </row>
    <row r="188" spans="1:13" s="13" customFormat="1" ht="26.25" customHeight="1" hidden="1">
      <c r="A188" s="20"/>
      <c r="B188" s="125" t="s">
        <v>190</v>
      </c>
      <c r="C188" s="126"/>
      <c r="D188" s="126"/>
      <c r="E188" s="127"/>
      <c r="F188" s="91" t="s">
        <v>37</v>
      </c>
      <c r="G188" s="116"/>
      <c r="H188" s="116"/>
      <c r="I188" s="116"/>
      <c r="J188" s="116"/>
      <c r="K188" s="116"/>
      <c r="L188" s="116"/>
      <c r="M188" s="117"/>
    </row>
    <row r="189" spans="1:13" s="12" customFormat="1" ht="15" customHeight="1" hidden="1">
      <c r="A189" s="18"/>
      <c r="B189" s="131" t="s">
        <v>191</v>
      </c>
      <c r="C189" s="132"/>
      <c r="D189" s="132"/>
      <c r="E189" s="133"/>
      <c r="F189" s="93" t="s">
        <v>37</v>
      </c>
      <c r="G189" s="134"/>
      <c r="H189" s="134"/>
      <c r="I189" s="100" t="s">
        <v>24</v>
      </c>
      <c r="J189" s="94"/>
      <c r="K189" s="148" t="s">
        <v>193</v>
      </c>
      <c r="L189" s="148"/>
      <c r="M189" s="149"/>
    </row>
    <row r="190" spans="1:13" s="12" customFormat="1" ht="15" customHeight="1" hidden="1">
      <c r="A190" s="18"/>
      <c r="B190" s="104" t="s">
        <v>192</v>
      </c>
      <c r="C190" s="105"/>
      <c r="D190" s="105"/>
      <c r="E190" s="106"/>
      <c r="F190" s="95" t="s">
        <v>37</v>
      </c>
      <c r="G190" s="128"/>
      <c r="H190" s="128"/>
      <c r="I190" s="128"/>
      <c r="J190" s="128"/>
      <c r="K190" s="128"/>
      <c r="L190" s="128"/>
      <c r="M190" s="129"/>
    </row>
    <row r="191" spans="1:13" s="12" customFormat="1" ht="15" customHeight="1" hidden="1">
      <c r="A191" s="18"/>
      <c r="B191" s="125" t="s">
        <v>194</v>
      </c>
      <c r="C191" s="126"/>
      <c r="D191" s="126"/>
      <c r="E191" s="127"/>
      <c r="F191" s="91" t="s">
        <v>37</v>
      </c>
      <c r="G191" s="116"/>
      <c r="H191" s="116"/>
      <c r="I191" s="116"/>
      <c r="J191" s="116"/>
      <c r="K191" s="116"/>
      <c r="L191" s="116"/>
      <c r="M191" s="117"/>
    </row>
    <row r="192" spans="1:13" s="12" customFormat="1" ht="15" customHeight="1" hidden="1">
      <c r="A192" s="18"/>
      <c r="B192" s="145"/>
      <c r="C192" s="146"/>
      <c r="D192" s="146"/>
      <c r="E192" s="147"/>
      <c r="F192" s="96"/>
      <c r="G192" s="101"/>
      <c r="H192" s="87"/>
      <c r="I192" s="87"/>
      <c r="J192" s="87"/>
      <c r="K192" s="87"/>
      <c r="L192" s="87"/>
      <c r="M192" s="102"/>
    </row>
    <row r="193" spans="1:13" s="12" customFormat="1" ht="26.25" customHeight="1" hidden="1">
      <c r="A193" s="18"/>
      <c r="B193" s="107" t="s">
        <v>195</v>
      </c>
      <c r="C193" s="108"/>
      <c r="D193" s="108"/>
      <c r="E193" s="103"/>
      <c r="F193" s="95" t="s">
        <v>37</v>
      </c>
      <c r="G193" s="121"/>
      <c r="H193" s="121"/>
      <c r="I193" s="121"/>
      <c r="J193" s="121"/>
      <c r="K193" s="121"/>
      <c r="L193" s="121"/>
      <c r="M193" s="122"/>
    </row>
    <row r="194" spans="1:13" s="12" customFormat="1" ht="15" customHeight="1" hidden="1">
      <c r="A194" s="18"/>
      <c r="B194" s="83" t="s">
        <v>196</v>
      </c>
      <c r="C194" s="22"/>
      <c r="D194" s="22"/>
      <c r="E194" s="88"/>
      <c r="F194" s="86"/>
      <c r="G194" s="121"/>
      <c r="H194" s="121"/>
      <c r="I194" s="121"/>
      <c r="J194" s="121"/>
      <c r="K194" s="121"/>
      <c r="L194" s="121"/>
      <c r="M194" s="122"/>
    </row>
    <row r="195" spans="1:13" s="12" customFormat="1" ht="15" customHeight="1" hidden="1">
      <c r="A195" s="18"/>
      <c r="B195" s="83"/>
      <c r="C195" s="22"/>
      <c r="D195" s="22"/>
      <c r="E195" s="88"/>
      <c r="F195" s="86"/>
      <c r="G195" s="121"/>
      <c r="H195" s="121"/>
      <c r="I195" s="121"/>
      <c r="J195" s="121"/>
      <c r="K195" s="121"/>
      <c r="L195" s="121"/>
      <c r="M195" s="122"/>
    </row>
    <row r="196" spans="1:13" s="12" customFormat="1" ht="15" customHeight="1" hidden="1">
      <c r="A196" s="18"/>
      <c r="B196" s="125" t="s">
        <v>197</v>
      </c>
      <c r="C196" s="126"/>
      <c r="D196" s="126"/>
      <c r="E196" s="127"/>
      <c r="F196" s="91" t="s">
        <v>37</v>
      </c>
      <c r="G196" s="143"/>
      <c r="H196" s="143"/>
      <c r="I196" s="143"/>
      <c r="J196" s="143"/>
      <c r="K196" s="143"/>
      <c r="L196" s="143"/>
      <c r="M196" s="144"/>
    </row>
    <row r="197" spans="1:13" s="12" customFormat="1" ht="15" customHeight="1" hidden="1">
      <c r="A197" s="18"/>
      <c r="B197" s="83" t="s">
        <v>196</v>
      </c>
      <c r="C197" s="22"/>
      <c r="D197" s="22"/>
      <c r="E197" s="88"/>
      <c r="F197" s="86"/>
      <c r="G197" s="121"/>
      <c r="H197" s="121"/>
      <c r="I197" s="121"/>
      <c r="J197" s="121"/>
      <c r="K197" s="121"/>
      <c r="L197" s="121"/>
      <c r="M197" s="122"/>
    </row>
    <row r="198" spans="1:13" s="12" customFormat="1" ht="15" customHeight="1" hidden="1">
      <c r="A198" s="18"/>
      <c r="B198" s="84"/>
      <c r="C198" s="85"/>
      <c r="D198" s="85"/>
      <c r="E198" s="89"/>
      <c r="F198" s="90"/>
      <c r="G198" s="123"/>
      <c r="H198" s="123"/>
      <c r="I198" s="123"/>
      <c r="J198" s="123"/>
      <c r="K198" s="123"/>
      <c r="L198" s="123"/>
      <c r="M198" s="124"/>
    </row>
    <row r="199" spans="1:13" s="12" customFormat="1" ht="15" customHeight="1" hidden="1">
      <c r="A199" s="18"/>
      <c r="B199" s="107" t="s">
        <v>198</v>
      </c>
      <c r="C199" s="108"/>
      <c r="D199" s="108"/>
      <c r="E199" s="103"/>
      <c r="F199" s="95" t="s">
        <v>37</v>
      </c>
      <c r="G199" s="121"/>
      <c r="H199" s="121"/>
      <c r="I199" s="121"/>
      <c r="J199" s="121"/>
      <c r="K199" s="121"/>
      <c r="L199" s="121"/>
      <c r="M199" s="122"/>
    </row>
    <row r="200" spans="1:13" s="12" customFormat="1" ht="15" customHeight="1" hidden="1">
      <c r="A200" s="18"/>
      <c r="B200" s="83" t="s">
        <v>196</v>
      </c>
      <c r="C200" s="22"/>
      <c r="D200" s="22"/>
      <c r="E200" s="88"/>
      <c r="F200" s="86"/>
      <c r="G200" s="121"/>
      <c r="H200" s="121"/>
      <c r="I200" s="121"/>
      <c r="J200" s="121"/>
      <c r="K200" s="121"/>
      <c r="L200" s="121"/>
      <c r="M200" s="122"/>
    </row>
    <row r="201" spans="1:13" s="12" customFormat="1" ht="15" customHeight="1" hidden="1">
      <c r="A201" s="18"/>
      <c r="B201" s="84"/>
      <c r="C201" s="85"/>
      <c r="D201" s="85"/>
      <c r="E201" s="89"/>
      <c r="F201" s="90"/>
      <c r="G201" s="123"/>
      <c r="H201" s="123"/>
      <c r="I201" s="123"/>
      <c r="J201" s="123"/>
      <c r="K201" s="123"/>
      <c r="L201" s="123"/>
      <c r="M201" s="124"/>
    </row>
    <row r="202" spans="1:13" s="12" customFormat="1" ht="30" customHeight="1" hidden="1">
      <c r="A202" s="18"/>
      <c r="B202" s="25"/>
      <c r="C202" s="142"/>
      <c r="D202" s="142"/>
      <c r="E202" s="142"/>
      <c r="F202" s="142"/>
      <c r="G202" s="142"/>
      <c r="H202" s="142"/>
      <c r="I202" s="142"/>
      <c r="J202" s="142"/>
      <c r="K202" s="142"/>
      <c r="L202" s="142"/>
      <c r="M202" s="142"/>
    </row>
    <row r="203" spans="1:13" s="12" customFormat="1" ht="15" customHeight="1" hidden="1">
      <c r="A203" s="18"/>
      <c r="B203" s="120" t="s">
        <v>228</v>
      </c>
      <c r="C203" s="120"/>
      <c r="D203" s="120"/>
      <c r="E203" s="120"/>
      <c r="F203" s="120"/>
      <c r="G203" s="120"/>
      <c r="H203" s="120"/>
      <c r="I203" s="120"/>
      <c r="J203" s="120"/>
      <c r="K203" s="120"/>
      <c r="L203" s="120"/>
      <c r="M203" s="120"/>
    </row>
    <row r="204" spans="1:13" s="13" customFormat="1" ht="26.25" customHeight="1" hidden="1">
      <c r="A204" s="20"/>
      <c r="B204" s="125" t="s">
        <v>190</v>
      </c>
      <c r="C204" s="126"/>
      <c r="D204" s="126"/>
      <c r="E204" s="127"/>
      <c r="F204" s="91" t="s">
        <v>37</v>
      </c>
      <c r="G204" s="116"/>
      <c r="H204" s="116"/>
      <c r="I204" s="116"/>
      <c r="J204" s="116"/>
      <c r="K204" s="116"/>
      <c r="L204" s="116"/>
      <c r="M204" s="117"/>
    </row>
    <row r="205" spans="1:13" s="12" customFormat="1" ht="15" customHeight="1" hidden="1">
      <c r="A205" s="18"/>
      <c r="B205" s="131" t="s">
        <v>191</v>
      </c>
      <c r="C205" s="132"/>
      <c r="D205" s="132"/>
      <c r="E205" s="133"/>
      <c r="F205" s="93" t="s">
        <v>37</v>
      </c>
      <c r="G205" s="134"/>
      <c r="H205" s="134"/>
      <c r="I205" s="100" t="s">
        <v>24</v>
      </c>
      <c r="J205" s="94"/>
      <c r="K205" s="148" t="s">
        <v>193</v>
      </c>
      <c r="L205" s="148"/>
      <c r="M205" s="149"/>
    </row>
    <row r="206" spans="1:13" s="12" customFormat="1" ht="15" customHeight="1" hidden="1">
      <c r="A206" s="18"/>
      <c r="B206" s="104" t="s">
        <v>192</v>
      </c>
      <c r="C206" s="105"/>
      <c r="D206" s="105"/>
      <c r="E206" s="106"/>
      <c r="F206" s="95" t="s">
        <v>37</v>
      </c>
      <c r="G206" s="128"/>
      <c r="H206" s="128"/>
      <c r="I206" s="128"/>
      <c r="J206" s="128"/>
      <c r="K206" s="128"/>
      <c r="L206" s="128"/>
      <c r="M206" s="129"/>
    </row>
    <row r="207" spans="1:13" s="12" customFormat="1" ht="15" customHeight="1" hidden="1">
      <c r="A207" s="18"/>
      <c r="B207" s="125" t="s">
        <v>194</v>
      </c>
      <c r="C207" s="126"/>
      <c r="D207" s="126"/>
      <c r="E207" s="127"/>
      <c r="F207" s="91" t="s">
        <v>37</v>
      </c>
      <c r="G207" s="116"/>
      <c r="H207" s="116"/>
      <c r="I207" s="116"/>
      <c r="J207" s="116"/>
      <c r="K207" s="116"/>
      <c r="L207" s="116"/>
      <c r="M207" s="117"/>
    </row>
    <row r="208" spans="1:13" s="12" customFormat="1" ht="15" customHeight="1" hidden="1">
      <c r="A208" s="18"/>
      <c r="B208" s="145"/>
      <c r="C208" s="146"/>
      <c r="D208" s="146"/>
      <c r="E208" s="147"/>
      <c r="F208" s="96"/>
      <c r="G208" s="101"/>
      <c r="H208" s="87"/>
      <c r="I208" s="87"/>
      <c r="J208" s="87"/>
      <c r="K208" s="87"/>
      <c r="L208" s="87"/>
      <c r="M208" s="102"/>
    </row>
    <row r="209" spans="1:13" s="12" customFormat="1" ht="26.25" customHeight="1" hidden="1">
      <c r="A209" s="18"/>
      <c r="B209" s="107" t="s">
        <v>195</v>
      </c>
      <c r="C209" s="108"/>
      <c r="D209" s="108"/>
      <c r="E209" s="103"/>
      <c r="F209" s="95" t="s">
        <v>37</v>
      </c>
      <c r="G209" s="121"/>
      <c r="H209" s="121"/>
      <c r="I209" s="121"/>
      <c r="J209" s="121"/>
      <c r="K209" s="121"/>
      <c r="L209" s="121"/>
      <c r="M209" s="122"/>
    </row>
    <row r="210" spans="1:13" s="12" customFormat="1" ht="15" customHeight="1" hidden="1">
      <c r="A210" s="18"/>
      <c r="B210" s="83" t="s">
        <v>196</v>
      </c>
      <c r="C210" s="22"/>
      <c r="D210" s="22"/>
      <c r="E210" s="88"/>
      <c r="F210" s="86"/>
      <c r="G210" s="121"/>
      <c r="H210" s="121"/>
      <c r="I210" s="121"/>
      <c r="J210" s="121"/>
      <c r="K210" s="121"/>
      <c r="L210" s="121"/>
      <c r="M210" s="122"/>
    </row>
    <row r="211" spans="1:13" s="12" customFormat="1" ht="15" customHeight="1" hidden="1">
      <c r="A211" s="18"/>
      <c r="B211" s="83"/>
      <c r="C211" s="22"/>
      <c r="D211" s="22"/>
      <c r="E211" s="88"/>
      <c r="F211" s="86"/>
      <c r="G211" s="121"/>
      <c r="H211" s="121"/>
      <c r="I211" s="121"/>
      <c r="J211" s="121"/>
      <c r="K211" s="121"/>
      <c r="L211" s="121"/>
      <c r="M211" s="122"/>
    </row>
    <row r="212" spans="1:13" s="12" customFormat="1" ht="15" customHeight="1" hidden="1">
      <c r="A212" s="18"/>
      <c r="B212" s="125" t="s">
        <v>197</v>
      </c>
      <c r="C212" s="126"/>
      <c r="D212" s="126"/>
      <c r="E212" s="127"/>
      <c r="F212" s="91" t="s">
        <v>37</v>
      </c>
      <c r="G212" s="143"/>
      <c r="H212" s="143"/>
      <c r="I212" s="143"/>
      <c r="J212" s="143"/>
      <c r="K212" s="143"/>
      <c r="L212" s="143"/>
      <c r="M212" s="144"/>
    </row>
    <row r="213" spans="1:13" s="12" customFormat="1" ht="15" customHeight="1" hidden="1">
      <c r="A213" s="18"/>
      <c r="B213" s="83" t="s">
        <v>196</v>
      </c>
      <c r="C213" s="22"/>
      <c r="D213" s="22"/>
      <c r="E213" s="88"/>
      <c r="F213" s="86"/>
      <c r="G213" s="121"/>
      <c r="H213" s="121"/>
      <c r="I213" s="121"/>
      <c r="J213" s="121"/>
      <c r="K213" s="121"/>
      <c r="L213" s="121"/>
      <c r="M213" s="122"/>
    </row>
    <row r="214" spans="1:13" s="12" customFormat="1" ht="15" customHeight="1" hidden="1">
      <c r="A214" s="18"/>
      <c r="B214" s="84"/>
      <c r="C214" s="85"/>
      <c r="D214" s="85"/>
      <c r="E214" s="89"/>
      <c r="F214" s="90"/>
      <c r="G214" s="123"/>
      <c r="H214" s="123"/>
      <c r="I214" s="123"/>
      <c r="J214" s="123"/>
      <c r="K214" s="123"/>
      <c r="L214" s="123"/>
      <c r="M214" s="124"/>
    </row>
    <row r="215" spans="1:13" s="12" customFormat="1" ht="15" customHeight="1" hidden="1">
      <c r="A215" s="18"/>
      <c r="B215" s="107" t="s">
        <v>198</v>
      </c>
      <c r="C215" s="108"/>
      <c r="D215" s="108"/>
      <c r="E215" s="103"/>
      <c r="F215" s="95" t="s">
        <v>37</v>
      </c>
      <c r="G215" s="121"/>
      <c r="H215" s="121"/>
      <c r="I215" s="121"/>
      <c r="J215" s="121"/>
      <c r="K215" s="121"/>
      <c r="L215" s="121"/>
      <c r="M215" s="122"/>
    </row>
    <row r="216" spans="1:13" s="12" customFormat="1" ht="15" customHeight="1" hidden="1">
      <c r="A216" s="18"/>
      <c r="B216" s="83" t="s">
        <v>196</v>
      </c>
      <c r="C216" s="22"/>
      <c r="D216" s="22"/>
      <c r="E216" s="88"/>
      <c r="F216" s="86"/>
      <c r="G216" s="121"/>
      <c r="H216" s="121"/>
      <c r="I216" s="121"/>
      <c r="J216" s="121"/>
      <c r="K216" s="121"/>
      <c r="L216" s="121"/>
      <c r="M216" s="122"/>
    </row>
    <row r="217" spans="1:13" s="12" customFormat="1" ht="15" customHeight="1" hidden="1">
      <c r="A217" s="18"/>
      <c r="B217" s="84"/>
      <c r="C217" s="85"/>
      <c r="D217" s="85"/>
      <c r="E217" s="89"/>
      <c r="F217" s="87"/>
      <c r="G217" s="123"/>
      <c r="H217" s="123"/>
      <c r="I217" s="123"/>
      <c r="J217" s="123"/>
      <c r="K217" s="123"/>
      <c r="L217" s="123"/>
      <c r="M217" s="124"/>
    </row>
    <row r="218" spans="1:13" s="12" customFormat="1" ht="30" customHeight="1" hidden="1">
      <c r="A218" s="18"/>
      <c r="B218" s="25"/>
      <c r="C218" s="142"/>
      <c r="D218" s="142"/>
      <c r="E218" s="142"/>
      <c r="F218" s="142"/>
      <c r="G218" s="142"/>
      <c r="H218" s="142"/>
      <c r="I218" s="142"/>
      <c r="J218" s="142"/>
      <c r="K218" s="142"/>
      <c r="L218" s="142"/>
      <c r="M218" s="142"/>
    </row>
    <row r="219" spans="1:13" s="12" customFormat="1" ht="15" customHeight="1" hidden="1">
      <c r="A219" s="18"/>
      <c r="B219" s="120" t="s">
        <v>229</v>
      </c>
      <c r="C219" s="120"/>
      <c r="D219" s="120"/>
      <c r="E219" s="120"/>
      <c r="F219" s="120"/>
      <c r="G219" s="120"/>
      <c r="H219" s="120"/>
      <c r="I219" s="120"/>
      <c r="J219" s="120"/>
      <c r="K219" s="120"/>
      <c r="L219" s="120"/>
      <c r="M219" s="120"/>
    </row>
    <row r="220" spans="1:13" s="13" customFormat="1" ht="26.25" customHeight="1" hidden="1">
      <c r="A220" s="20"/>
      <c r="B220" s="125" t="s">
        <v>190</v>
      </c>
      <c r="C220" s="126"/>
      <c r="D220" s="126"/>
      <c r="E220" s="127"/>
      <c r="F220" s="91" t="s">
        <v>37</v>
      </c>
      <c r="G220" s="116"/>
      <c r="H220" s="116"/>
      <c r="I220" s="116"/>
      <c r="J220" s="116"/>
      <c r="K220" s="116"/>
      <c r="L220" s="116"/>
      <c r="M220" s="117"/>
    </row>
    <row r="221" spans="1:13" s="12" customFormat="1" ht="15" customHeight="1" hidden="1">
      <c r="A221" s="18"/>
      <c r="B221" s="131" t="s">
        <v>191</v>
      </c>
      <c r="C221" s="132"/>
      <c r="D221" s="132"/>
      <c r="E221" s="133"/>
      <c r="F221" s="93" t="s">
        <v>37</v>
      </c>
      <c r="G221" s="134"/>
      <c r="H221" s="134"/>
      <c r="I221" s="100" t="s">
        <v>24</v>
      </c>
      <c r="J221" s="94"/>
      <c r="K221" s="148" t="s">
        <v>193</v>
      </c>
      <c r="L221" s="148"/>
      <c r="M221" s="149"/>
    </row>
    <row r="222" spans="1:13" s="12" customFormat="1" ht="15" customHeight="1" hidden="1">
      <c r="A222" s="18"/>
      <c r="B222" s="104" t="s">
        <v>192</v>
      </c>
      <c r="C222" s="105"/>
      <c r="D222" s="105"/>
      <c r="E222" s="106"/>
      <c r="F222" s="95" t="s">
        <v>37</v>
      </c>
      <c r="G222" s="128"/>
      <c r="H222" s="128"/>
      <c r="I222" s="128"/>
      <c r="J222" s="128"/>
      <c r="K222" s="128"/>
      <c r="L222" s="128"/>
      <c r="M222" s="129"/>
    </row>
    <row r="223" spans="1:13" s="12" customFormat="1" ht="15" customHeight="1" hidden="1">
      <c r="A223" s="18"/>
      <c r="B223" s="125" t="s">
        <v>194</v>
      </c>
      <c r="C223" s="126"/>
      <c r="D223" s="126"/>
      <c r="E223" s="127"/>
      <c r="F223" s="91" t="s">
        <v>37</v>
      </c>
      <c r="G223" s="116"/>
      <c r="H223" s="116"/>
      <c r="I223" s="116"/>
      <c r="J223" s="116"/>
      <c r="K223" s="116"/>
      <c r="L223" s="116"/>
      <c r="M223" s="117"/>
    </row>
    <row r="224" spans="1:13" s="12" customFormat="1" ht="15" customHeight="1" hidden="1">
      <c r="A224" s="18"/>
      <c r="B224" s="145"/>
      <c r="C224" s="146"/>
      <c r="D224" s="146"/>
      <c r="E224" s="147"/>
      <c r="F224" s="96"/>
      <c r="G224" s="101"/>
      <c r="H224" s="87"/>
      <c r="I224" s="87"/>
      <c r="J224" s="87"/>
      <c r="K224" s="87"/>
      <c r="L224" s="87"/>
      <c r="M224" s="102"/>
    </row>
    <row r="225" spans="1:13" s="12" customFormat="1" ht="25.5" customHeight="1" hidden="1">
      <c r="A225" s="18"/>
      <c r="B225" s="107" t="s">
        <v>195</v>
      </c>
      <c r="C225" s="108"/>
      <c r="D225" s="108"/>
      <c r="E225" s="103"/>
      <c r="F225" s="95" t="s">
        <v>37</v>
      </c>
      <c r="G225" s="121"/>
      <c r="H225" s="121"/>
      <c r="I225" s="121"/>
      <c r="J225" s="121"/>
      <c r="K225" s="121"/>
      <c r="L225" s="121"/>
      <c r="M225" s="122"/>
    </row>
    <row r="226" spans="1:13" s="12" customFormat="1" ht="15" customHeight="1" hidden="1">
      <c r="A226" s="18"/>
      <c r="B226" s="83" t="s">
        <v>196</v>
      </c>
      <c r="C226" s="22"/>
      <c r="D226" s="22"/>
      <c r="E226" s="88"/>
      <c r="F226" s="86"/>
      <c r="G226" s="121"/>
      <c r="H226" s="121"/>
      <c r="I226" s="121"/>
      <c r="J226" s="121"/>
      <c r="K226" s="121"/>
      <c r="L226" s="121"/>
      <c r="M226" s="122"/>
    </row>
    <row r="227" spans="1:13" s="12" customFormat="1" ht="15" customHeight="1" hidden="1">
      <c r="A227" s="18"/>
      <c r="B227" s="83"/>
      <c r="C227" s="22"/>
      <c r="D227" s="22"/>
      <c r="E227" s="88"/>
      <c r="F227" s="86"/>
      <c r="G227" s="121"/>
      <c r="H227" s="121"/>
      <c r="I227" s="121"/>
      <c r="J227" s="121"/>
      <c r="K227" s="121"/>
      <c r="L227" s="121"/>
      <c r="M227" s="122"/>
    </row>
    <row r="228" spans="1:13" s="12" customFormat="1" ht="15" customHeight="1" hidden="1">
      <c r="A228" s="18"/>
      <c r="B228" s="125" t="s">
        <v>197</v>
      </c>
      <c r="C228" s="126"/>
      <c r="D228" s="126"/>
      <c r="E228" s="127"/>
      <c r="F228" s="91" t="s">
        <v>37</v>
      </c>
      <c r="G228" s="143"/>
      <c r="H228" s="143"/>
      <c r="I228" s="143"/>
      <c r="J228" s="143"/>
      <c r="K228" s="143"/>
      <c r="L228" s="143"/>
      <c r="M228" s="144"/>
    </row>
    <row r="229" spans="1:13" s="12" customFormat="1" ht="15" customHeight="1" hidden="1">
      <c r="A229" s="18"/>
      <c r="B229" s="83" t="s">
        <v>196</v>
      </c>
      <c r="C229" s="22"/>
      <c r="D229" s="22"/>
      <c r="E229" s="88"/>
      <c r="F229" s="86"/>
      <c r="G229" s="121"/>
      <c r="H229" s="121"/>
      <c r="I229" s="121"/>
      <c r="J229" s="121"/>
      <c r="K229" s="121"/>
      <c r="L229" s="121"/>
      <c r="M229" s="122"/>
    </row>
    <row r="230" spans="1:13" s="12" customFormat="1" ht="15" customHeight="1" hidden="1">
      <c r="A230" s="18"/>
      <c r="B230" s="84"/>
      <c r="C230" s="85"/>
      <c r="D230" s="85"/>
      <c r="E230" s="89"/>
      <c r="F230" s="90"/>
      <c r="G230" s="123"/>
      <c r="H230" s="123"/>
      <c r="I230" s="123"/>
      <c r="J230" s="123"/>
      <c r="K230" s="123"/>
      <c r="L230" s="123"/>
      <c r="M230" s="124"/>
    </row>
    <row r="231" spans="1:13" s="12" customFormat="1" ht="15" customHeight="1" hidden="1">
      <c r="A231" s="18"/>
      <c r="B231" s="107" t="s">
        <v>198</v>
      </c>
      <c r="C231" s="108"/>
      <c r="D231" s="108"/>
      <c r="E231" s="103"/>
      <c r="F231" s="95" t="s">
        <v>37</v>
      </c>
      <c r="G231" s="121"/>
      <c r="H231" s="121"/>
      <c r="I231" s="121"/>
      <c r="J231" s="121"/>
      <c r="K231" s="121"/>
      <c r="L231" s="121"/>
      <c r="M231" s="122"/>
    </row>
    <row r="232" spans="1:13" s="12" customFormat="1" ht="15" customHeight="1" hidden="1">
      <c r="A232" s="18"/>
      <c r="B232" s="83" t="s">
        <v>196</v>
      </c>
      <c r="C232" s="22"/>
      <c r="D232" s="22"/>
      <c r="E232" s="88"/>
      <c r="F232" s="86"/>
      <c r="G232" s="121"/>
      <c r="H232" s="121"/>
      <c r="I232" s="121"/>
      <c r="J232" s="121"/>
      <c r="K232" s="121"/>
      <c r="L232" s="121"/>
      <c r="M232" s="122"/>
    </row>
    <row r="233" spans="1:13" s="12" customFormat="1" ht="15" customHeight="1" hidden="1">
      <c r="A233" s="18"/>
      <c r="B233" s="84"/>
      <c r="C233" s="85"/>
      <c r="D233" s="85"/>
      <c r="E233" s="89"/>
      <c r="F233" s="87"/>
      <c r="G233" s="123"/>
      <c r="H233" s="123"/>
      <c r="I233" s="123"/>
      <c r="J233" s="123"/>
      <c r="K233" s="123"/>
      <c r="L233" s="123"/>
      <c r="M233" s="124"/>
    </row>
    <row r="234" spans="1:13" s="12" customFormat="1" ht="30" customHeight="1" hidden="1">
      <c r="A234" s="18"/>
      <c r="B234" s="25"/>
      <c r="C234" s="142"/>
      <c r="D234" s="142"/>
      <c r="E234" s="142"/>
      <c r="F234" s="142"/>
      <c r="G234" s="142"/>
      <c r="H234" s="142"/>
      <c r="I234" s="142"/>
      <c r="J234" s="142"/>
      <c r="K234" s="142"/>
      <c r="L234" s="142"/>
      <c r="M234" s="142"/>
    </row>
    <row r="235" spans="1:13" s="12" customFormat="1" ht="15" customHeight="1" hidden="1">
      <c r="A235" s="18"/>
      <c r="B235" s="120" t="s">
        <v>230</v>
      </c>
      <c r="C235" s="120"/>
      <c r="D235" s="120"/>
      <c r="E235" s="120"/>
      <c r="F235" s="120"/>
      <c r="G235" s="120"/>
      <c r="H235" s="120"/>
      <c r="I235" s="120"/>
      <c r="J235" s="120"/>
      <c r="K235" s="120"/>
      <c r="L235" s="120"/>
      <c r="M235" s="120"/>
    </row>
    <row r="236" spans="1:13" s="13" customFormat="1" ht="26.25" customHeight="1" hidden="1">
      <c r="A236" s="20"/>
      <c r="B236" s="125" t="s">
        <v>190</v>
      </c>
      <c r="C236" s="126"/>
      <c r="D236" s="126"/>
      <c r="E236" s="127"/>
      <c r="F236" s="91" t="s">
        <v>37</v>
      </c>
      <c r="G236" s="116"/>
      <c r="H236" s="116"/>
      <c r="I236" s="116"/>
      <c r="J236" s="116"/>
      <c r="K236" s="116"/>
      <c r="L236" s="116"/>
      <c r="M236" s="117"/>
    </row>
    <row r="237" spans="1:13" s="12" customFormat="1" ht="15" customHeight="1" hidden="1">
      <c r="A237" s="18"/>
      <c r="B237" s="131" t="s">
        <v>191</v>
      </c>
      <c r="C237" s="132"/>
      <c r="D237" s="132"/>
      <c r="E237" s="133"/>
      <c r="F237" s="93" t="s">
        <v>37</v>
      </c>
      <c r="G237" s="134"/>
      <c r="H237" s="134"/>
      <c r="I237" s="100" t="s">
        <v>24</v>
      </c>
      <c r="J237" s="94"/>
      <c r="K237" s="148" t="s">
        <v>193</v>
      </c>
      <c r="L237" s="148"/>
      <c r="M237" s="149"/>
    </row>
    <row r="238" spans="1:13" s="12" customFormat="1" ht="15" customHeight="1" hidden="1">
      <c r="A238" s="18"/>
      <c r="B238" s="104" t="s">
        <v>192</v>
      </c>
      <c r="C238" s="105"/>
      <c r="D238" s="105"/>
      <c r="E238" s="106"/>
      <c r="F238" s="95" t="s">
        <v>37</v>
      </c>
      <c r="G238" s="128"/>
      <c r="H238" s="128"/>
      <c r="I238" s="128"/>
      <c r="J238" s="128"/>
      <c r="K238" s="128"/>
      <c r="L238" s="128"/>
      <c r="M238" s="129"/>
    </row>
    <row r="239" spans="1:13" s="12" customFormat="1" ht="15" customHeight="1" hidden="1">
      <c r="A239" s="18"/>
      <c r="B239" s="125" t="s">
        <v>194</v>
      </c>
      <c r="C239" s="126"/>
      <c r="D239" s="126"/>
      <c r="E239" s="127"/>
      <c r="F239" s="91" t="s">
        <v>37</v>
      </c>
      <c r="G239" s="116"/>
      <c r="H239" s="116"/>
      <c r="I239" s="116"/>
      <c r="J239" s="116"/>
      <c r="K239" s="116"/>
      <c r="L239" s="116"/>
      <c r="M239" s="117"/>
    </row>
    <row r="240" spans="1:13" s="12" customFormat="1" ht="15" customHeight="1" hidden="1">
      <c r="A240" s="18"/>
      <c r="B240" s="145"/>
      <c r="C240" s="146"/>
      <c r="D240" s="146"/>
      <c r="E240" s="147"/>
      <c r="F240" s="96"/>
      <c r="G240" s="101"/>
      <c r="H240" s="87"/>
      <c r="I240" s="87"/>
      <c r="J240" s="87"/>
      <c r="K240" s="87"/>
      <c r="L240" s="87"/>
      <c r="M240" s="102"/>
    </row>
    <row r="241" spans="1:13" s="12" customFormat="1" ht="26.25" customHeight="1" hidden="1">
      <c r="A241" s="18"/>
      <c r="B241" s="107" t="s">
        <v>195</v>
      </c>
      <c r="C241" s="108"/>
      <c r="D241" s="108"/>
      <c r="E241" s="103"/>
      <c r="F241" s="95" t="s">
        <v>37</v>
      </c>
      <c r="G241" s="121"/>
      <c r="H241" s="121"/>
      <c r="I241" s="121"/>
      <c r="J241" s="121"/>
      <c r="K241" s="121"/>
      <c r="L241" s="121"/>
      <c r="M241" s="122"/>
    </row>
    <row r="242" spans="1:13" s="12" customFormat="1" ht="15" customHeight="1" hidden="1">
      <c r="A242" s="18"/>
      <c r="B242" s="83" t="s">
        <v>196</v>
      </c>
      <c r="C242" s="22"/>
      <c r="D242" s="22"/>
      <c r="E242" s="88"/>
      <c r="F242" s="86"/>
      <c r="G242" s="121"/>
      <c r="H242" s="121"/>
      <c r="I242" s="121"/>
      <c r="J242" s="121"/>
      <c r="K242" s="121"/>
      <c r="L242" s="121"/>
      <c r="M242" s="122"/>
    </row>
    <row r="243" spans="1:13" s="12" customFormat="1" ht="15" customHeight="1" hidden="1">
      <c r="A243" s="18"/>
      <c r="B243" s="83"/>
      <c r="C243" s="22"/>
      <c r="D243" s="22"/>
      <c r="E243" s="88"/>
      <c r="F243" s="86"/>
      <c r="G243" s="121"/>
      <c r="H243" s="121"/>
      <c r="I243" s="121"/>
      <c r="J243" s="121"/>
      <c r="K243" s="121"/>
      <c r="L243" s="121"/>
      <c r="M243" s="122"/>
    </row>
    <row r="244" spans="1:13" s="12" customFormat="1" ht="15" customHeight="1" hidden="1">
      <c r="A244" s="18"/>
      <c r="B244" s="125" t="s">
        <v>197</v>
      </c>
      <c r="C244" s="126"/>
      <c r="D244" s="126"/>
      <c r="E244" s="127"/>
      <c r="F244" s="91" t="s">
        <v>37</v>
      </c>
      <c r="G244" s="143"/>
      <c r="H244" s="143"/>
      <c r="I244" s="143"/>
      <c r="J244" s="143"/>
      <c r="K244" s="143"/>
      <c r="L244" s="143"/>
      <c r="M244" s="144"/>
    </row>
    <row r="245" spans="1:13" s="12" customFormat="1" ht="15" customHeight="1" hidden="1">
      <c r="A245" s="18"/>
      <c r="B245" s="83" t="s">
        <v>196</v>
      </c>
      <c r="C245" s="22"/>
      <c r="D245" s="22"/>
      <c r="E245" s="88"/>
      <c r="F245" s="86"/>
      <c r="G245" s="121"/>
      <c r="H245" s="121"/>
      <c r="I245" s="121"/>
      <c r="J245" s="121"/>
      <c r="K245" s="121"/>
      <c r="L245" s="121"/>
      <c r="M245" s="122"/>
    </row>
    <row r="246" spans="1:13" s="12" customFormat="1" ht="15" customHeight="1" hidden="1">
      <c r="A246" s="18"/>
      <c r="B246" s="84"/>
      <c r="C246" s="85"/>
      <c r="D246" s="85"/>
      <c r="E246" s="89"/>
      <c r="F246" s="90"/>
      <c r="G246" s="123"/>
      <c r="H246" s="123"/>
      <c r="I246" s="123"/>
      <c r="J246" s="123"/>
      <c r="K246" s="123"/>
      <c r="L246" s="123"/>
      <c r="M246" s="124"/>
    </row>
    <row r="247" spans="1:13" s="12" customFormat="1" ht="15" customHeight="1" hidden="1">
      <c r="A247" s="18"/>
      <c r="B247" s="107" t="s">
        <v>198</v>
      </c>
      <c r="C247" s="108"/>
      <c r="D247" s="108"/>
      <c r="E247" s="103"/>
      <c r="F247" s="95" t="s">
        <v>37</v>
      </c>
      <c r="G247" s="121"/>
      <c r="H247" s="121"/>
      <c r="I247" s="121"/>
      <c r="J247" s="121"/>
      <c r="K247" s="121"/>
      <c r="L247" s="121"/>
      <c r="M247" s="122"/>
    </row>
    <row r="248" spans="1:13" s="12" customFormat="1" ht="15" customHeight="1" hidden="1">
      <c r="A248" s="18"/>
      <c r="B248" s="83" t="s">
        <v>196</v>
      </c>
      <c r="C248" s="22"/>
      <c r="D248" s="22"/>
      <c r="E248" s="88"/>
      <c r="F248" s="86"/>
      <c r="G248" s="121"/>
      <c r="H248" s="121"/>
      <c r="I248" s="121"/>
      <c r="J248" s="121"/>
      <c r="K248" s="121"/>
      <c r="L248" s="121"/>
      <c r="M248" s="122"/>
    </row>
    <row r="249" spans="1:13" s="12" customFormat="1" ht="15" customHeight="1" hidden="1">
      <c r="A249" s="18"/>
      <c r="B249" s="84"/>
      <c r="C249" s="85"/>
      <c r="D249" s="85"/>
      <c r="E249" s="89"/>
      <c r="F249" s="87"/>
      <c r="G249" s="123"/>
      <c r="H249" s="123"/>
      <c r="I249" s="123"/>
      <c r="J249" s="123"/>
      <c r="K249" s="123"/>
      <c r="L249" s="123"/>
      <c r="M249" s="124"/>
    </row>
    <row r="250" spans="1:13" s="12" customFormat="1" ht="30" customHeight="1" hidden="1">
      <c r="A250" s="18"/>
      <c r="B250" s="25"/>
      <c r="C250" s="142"/>
      <c r="D250" s="142"/>
      <c r="E250" s="142"/>
      <c r="F250" s="142"/>
      <c r="G250" s="142"/>
      <c r="H250" s="142"/>
      <c r="I250" s="142"/>
      <c r="J250" s="142"/>
      <c r="K250" s="142"/>
      <c r="L250" s="142"/>
      <c r="M250" s="142"/>
    </row>
    <row r="251" spans="1:13" s="12" customFormat="1" ht="15" customHeight="1" hidden="1">
      <c r="A251" s="18"/>
      <c r="B251" s="120" t="s">
        <v>231</v>
      </c>
      <c r="C251" s="120"/>
      <c r="D251" s="120"/>
      <c r="E251" s="120"/>
      <c r="F251" s="120"/>
      <c r="G251" s="120"/>
      <c r="H251" s="120"/>
      <c r="I251" s="120"/>
      <c r="J251" s="120"/>
      <c r="K251" s="120"/>
      <c r="L251" s="120"/>
      <c r="M251" s="120"/>
    </row>
    <row r="252" spans="1:13" s="13" customFormat="1" ht="26.25" customHeight="1" hidden="1">
      <c r="A252" s="20"/>
      <c r="B252" s="125" t="s">
        <v>190</v>
      </c>
      <c r="C252" s="126"/>
      <c r="D252" s="126"/>
      <c r="E252" s="127"/>
      <c r="F252" s="91" t="s">
        <v>37</v>
      </c>
      <c r="G252" s="116"/>
      <c r="H252" s="116"/>
      <c r="I252" s="116"/>
      <c r="J252" s="116"/>
      <c r="K252" s="116"/>
      <c r="L252" s="116"/>
      <c r="M252" s="117"/>
    </row>
    <row r="253" spans="1:13" s="12" customFormat="1" ht="15" customHeight="1" hidden="1">
      <c r="A253" s="18"/>
      <c r="B253" s="131" t="s">
        <v>191</v>
      </c>
      <c r="C253" s="132"/>
      <c r="D253" s="132"/>
      <c r="E253" s="133"/>
      <c r="F253" s="93" t="s">
        <v>37</v>
      </c>
      <c r="G253" s="134"/>
      <c r="H253" s="134"/>
      <c r="I253" s="100" t="s">
        <v>24</v>
      </c>
      <c r="J253" s="94"/>
      <c r="K253" s="148" t="s">
        <v>193</v>
      </c>
      <c r="L253" s="148"/>
      <c r="M253" s="149"/>
    </row>
    <row r="254" spans="1:13" s="12" customFormat="1" ht="15" customHeight="1" hidden="1">
      <c r="A254" s="18"/>
      <c r="B254" s="104" t="s">
        <v>192</v>
      </c>
      <c r="C254" s="105"/>
      <c r="D254" s="105"/>
      <c r="E254" s="106"/>
      <c r="F254" s="95" t="s">
        <v>37</v>
      </c>
      <c r="G254" s="128"/>
      <c r="H254" s="128"/>
      <c r="I254" s="128"/>
      <c r="J254" s="128"/>
      <c r="K254" s="128"/>
      <c r="L254" s="128"/>
      <c r="M254" s="129"/>
    </row>
    <row r="255" spans="1:13" s="12" customFormat="1" ht="15" customHeight="1" hidden="1">
      <c r="A255" s="18"/>
      <c r="B255" s="125" t="s">
        <v>194</v>
      </c>
      <c r="C255" s="126"/>
      <c r="D255" s="126"/>
      <c r="E255" s="127"/>
      <c r="F255" s="91" t="s">
        <v>37</v>
      </c>
      <c r="G255" s="116"/>
      <c r="H255" s="116"/>
      <c r="I255" s="116"/>
      <c r="J255" s="116"/>
      <c r="K255" s="116"/>
      <c r="L255" s="116"/>
      <c r="M255" s="117"/>
    </row>
    <row r="256" spans="1:13" s="12" customFormat="1" ht="15" customHeight="1" hidden="1">
      <c r="A256" s="18"/>
      <c r="B256" s="145"/>
      <c r="C256" s="146"/>
      <c r="D256" s="146"/>
      <c r="E256" s="147"/>
      <c r="F256" s="96"/>
      <c r="G256" s="101"/>
      <c r="H256" s="87"/>
      <c r="I256" s="87"/>
      <c r="J256" s="87"/>
      <c r="K256" s="87"/>
      <c r="L256" s="87"/>
      <c r="M256" s="102"/>
    </row>
    <row r="257" spans="1:13" s="12" customFormat="1" ht="26.25" customHeight="1" hidden="1">
      <c r="A257" s="18"/>
      <c r="B257" s="107" t="s">
        <v>195</v>
      </c>
      <c r="C257" s="108"/>
      <c r="D257" s="108"/>
      <c r="E257" s="103"/>
      <c r="F257" s="95" t="s">
        <v>37</v>
      </c>
      <c r="G257" s="121"/>
      <c r="H257" s="121"/>
      <c r="I257" s="121"/>
      <c r="J257" s="121"/>
      <c r="K257" s="121"/>
      <c r="L257" s="121"/>
      <c r="M257" s="122"/>
    </row>
    <row r="258" spans="1:13" s="12" customFormat="1" ht="15" customHeight="1" hidden="1">
      <c r="A258" s="18"/>
      <c r="B258" s="83" t="s">
        <v>196</v>
      </c>
      <c r="C258" s="22"/>
      <c r="D258" s="22"/>
      <c r="E258" s="88"/>
      <c r="F258" s="86"/>
      <c r="G258" s="121"/>
      <c r="H258" s="121"/>
      <c r="I258" s="121"/>
      <c r="J258" s="121"/>
      <c r="K258" s="121"/>
      <c r="L258" s="121"/>
      <c r="M258" s="122"/>
    </row>
    <row r="259" spans="1:13" s="12" customFormat="1" ht="15" customHeight="1" hidden="1">
      <c r="A259" s="18"/>
      <c r="B259" s="83"/>
      <c r="C259" s="22"/>
      <c r="D259" s="22"/>
      <c r="E259" s="88"/>
      <c r="F259" s="86"/>
      <c r="G259" s="121"/>
      <c r="H259" s="121"/>
      <c r="I259" s="121"/>
      <c r="J259" s="121"/>
      <c r="K259" s="121"/>
      <c r="L259" s="121"/>
      <c r="M259" s="122"/>
    </row>
    <row r="260" spans="1:13" s="12" customFormat="1" ht="15" customHeight="1" hidden="1">
      <c r="A260" s="18"/>
      <c r="B260" s="125" t="s">
        <v>197</v>
      </c>
      <c r="C260" s="126"/>
      <c r="D260" s="126"/>
      <c r="E260" s="127"/>
      <c r="F260" s="91" t="s">
        <v>37</v>
      </c>
      <c r="G260" s="143"/>
      <c r="H260" s="143"/>
      <c r="I260" s="143"/>
      <c r="J260" s="143"/>
      <c r="K260" s="143"/>
      <c r="L260" s="143"/>
      <c r="M260" s="144"/>
    </row>
    <row r="261" spans="1:13" s="12" customFormat="1" ht="15" customHeight="1" hidden="1">
      <c r="A261" s="18"/>
      <c r="B261" s="83" t="s">
        <v>196</v>
      </c>
      <c r="C261" s="22"/>
      <c r="D261" s="22"/>
      <c r="E261" s="88"/>
      <c r="F261" s="86"/>
      <c r="G261" s="121"/>
      <c r="H261" s="121"/>
      <c r="I261" s="121"/>
      <c r="J261" s="121"/>
      <c r="K261" s="121"/>
      <c r="L261" s="121"/>
      <c r="M261" s="122"/>
    </row>
    <row r="262" spans="1:13" s="12" customFormat="1" ht="15" customHeight="1" hidden="1">
      <c r="A262" s="18"/>
      <c r="B262" s="84"/>
      <c r="C262" s="85"/>
      <c r="D262" s="85"/>
      <c r="E262" s="89"/>
      <c r="F262" s="90"/>
      <c r="G262" s="123"/>
      <c r="H262" s="123"/>
      <c r="I262" s="123"/>
      <c r="J262" s="123"/>
      <c r="K262" s="123"/>
      <c r="L262" s="123"/>
      <c r="M262" s="124"/>
    </row>
    <row r="263" spans="1:13" s="12" customFormat="1" ht="15" customHeight="1" hidden="1">
      <c r="A263" s="18"/>
      <c r="B263" s="107" t="s">
        <v>198</v>
      </c>
      <c r="C263" s="108"/>
      <c r="D263" s="108"/>
      <c r="E263" s="103"/>
      <c r="F263" s="95" t="s">
        <v>37</v>
      </c>
      <c r="G263" s="121"/>
      <c r="H263" s="121"/>
      <c r="I263" s="121"/>
      <c r="J263" s="121"/>
      <c r="K263" s="121"/>
      <c r="L263" s="121"/>
      <c r="M263" s="122"/>
    </row>
    <row r="264" spans="1:13" s="12" customFormat="1" ht="15" customHeight="1" hidden="1">
      <c r="A264" s="18"/>
      <c r="B264" s="83" t="s">
        <v>196</v>
      </c>
      <c r="C264" s="22"/>
      <c r="D264" s="22"/>
      <c r="E264" s="88"/>
      <c r="F264" s="86"/>
      <c r="G264" s="121"/>
      <c r="H264" s="121"/>
      <c r="I264" s="121"/>
      <c r="J264" s="121"/>
      <c r="K264" s="121"/>
      <c r="L264" s="121"/>
      <c r="M264" s="122"/>
    </row>
    <row r="265" spans="1:13" s="12" customFormat="1" ht="15" customHeight="1" hidden="1">
      <c r="A265" s="18"/>
      <c r="B265" s="84"/>
      <c r="C265" s="85"/>
      <c r="D265" s="85"/>
      <c r="E265" s="89"/>
      <c r="F265" s="87"/>
      <c r="G265" s="123"/>
      <c r="H265" s="123"/>
      <c r="I265" s="123"/>
      <c r="J265" s="123"/>
      <c r="K265" s="123"/>
      <c r="L265" s="123"/>
      <c r="M265" s="124"/>
    </row>
    <row r="266" spans="1:13" s="12" customFormat="1" ht="30" customHeight="1" hidden="1">
      <c r="A266" s="18"/>
      <c r="B266" s="25"/>
      <c r="C266" s="142"/>
      <c r="D266" s="142"/>
      <c r="E266" s="142"/>
      <c r="F266" s="142"/>
      <c r="G266" s="142"/>
      <c r="H266" s="142"/>
      <c r="I266" s="142"/>
      <c r="J266" s="142"/>
      <c r="K266" s="142"/>
      <c r="L266" s="142"/>
      <c r="M266" s="142"/>
    </row>
    <row r="267" spans="1:13" s="12" customFormat="1" ht="15" customHeight="1" hidden="1">
      <c r="A267" s="18"/>
      <c r="B267" s="120" t="s">
        <v>232</v>
      </c>
      <c r="C267" s="120"/>
      <c r="D267" s="120"/>
      <c r="E267" s="120"/>
      <c r="F267" s="120"/>
      <c r="G267" s="120"/>
      <c r="H267" s="120"/>
      <c r="I267" s="120"/>
      <c r="J267" s="120"/>
      <c r="K267" s="120"/>
      <c r="L267" s="120"/>
      <c r="M267" s="120"/>
    </row>
    <row r="268" spans="1:13" s="13" customFormat="1" ht="26.25" customHeight="1" hidden="1">
      <c r="A268" s="20"/>
      <c r="B268" s="125" t="s">
        <v>190</v>
      </c>
      <c r="C268" s="126"/>
      <c r="D268" s="126"/>
      <c r="E268" s="127"/>
      <c r="F268" s="91" t="s">
        <v>37</v>
      </c>
      <c r="G268" s="116"/>
      <c r="H268" s="116"/>
      <c r="I268" s="116"/>
      <c r="J268" s="116"/>
      <c r="K268" s="116"/>
      <c r="L268" s="116"/>
      <c r="M268" s="117"/>
    </row>
    <row r="269" spans="1:13" s="12" customFormat="1" ht="15" customHeight="1" hidden="1">
      <c r="A269" s="18"/>
      <c r="B269" s="131" t="s">
        <v>191</v>
      </c>
      <c r="C269" s="132"/>
      <c r="D269" s="132"/>
      <c r="E269" s="133"/>
      <c r="F269" s="93" t="s">
        <v>37</v>
      </c>
      <c r="G269" s="134"/>
      <c r="H269" s="134"/>
      <c r="I269" s="100" t="s">
        <v>24</v>
      </c>
      <c r="J269" s="94"/>
      <c r="K269" s="148" t="s">
        <v>193</v>
      </c>
      <c r="L269" s="148"/>
      <c r="M269" s="149"/>
    </row>
    <row r="270" spans="1:13" s="12" customFormat="1" ht="15" customHeight="1" hidden="1">
      <c r="A270" s="18"/>
      <c r="B270" s="104" t="s">
        <v>192</v>
      </c>
      <c r="C270" s="105"/>
      <c r="D270" s="105"/>
      <c r="E270" s="106"/>
      <c r="F270" s="95" t="s">
        <v>37</v>
      </c>
      <c r="G270" s="128"/>
      <c r="H270" s="128"/>
      <c r="I270" s="128"/>
      <c r="J270" s="128"/>
      <c r="K270" s="128"/>
      <c r="L270" s="128"/>
      <c r="M270" s="129"/>
    </row>
    <row r="271" spans="1:13" s="12" customFormat="1" ht="15" customHeight="1" hidden="1">
      <c r="A271" s="18"/>
      <c r="B271" s="125" t="s">
        <v>194</v>
      </c>
      <c r="C271" s="126"/>
      <c r="D271" s="126"/>
      <c r="E271" s="127"/>
      <c r="F271" s="91" t="s">
        <v>37</v>
      </c>
      <c r="G271" s="116"/>
      <c r="H271" s="116"/>
      <c r="I271" s="116"/>
      <c r="J271" s="116"/>
      <c r="K271" s="116"/>
      <c r="L271" s="116"/>
      <c r="M271" s="117"/>
    </row>
    <row r="272" spans="1:13" s="12" customFormat="1" ht="15" customHeight="1" hidden="1">
      <c r="A272" s="18"/>
      <c r="B272" s="145"/>
      <c r="C272" s="146"/>
      <c r="D272" s="146"/>
      <c r="E272" s="147"/>
      <c r="F272" s="96"/>
      <c r="G272" s="101"/>
      <c r="H272" s="87"/>
      <c r="I272" s="87"/>
      <c r="J272" s="87"/>
      <c r="K272" s="87"/>
      <c r="L272" s="87"/>
      <c r="M272" s="102"/>
    </row>
    <row r="273" spans="1:13" s="12" customFormat="1" ht="26.25" customHeight="1" hidden="1">
      <c r="A273" s="18"/>
      <c r="B273" s="107" t="s">
        <v>195</v>
      </c>
      <c r="C273" s="108"/>
      <c r="D273" s="108"/>
      <c r="E273" s="103"/>
      <c r="F273" s="95" t="s">
        <v>37</v>
      </c>
      <c r="G273" s="121"/>
      <c r="H273" s="121"/>
      <c r="I273" s="121"/>
      <c r="J273" s="121"/>
      <c r="K273" s="121"/>
      <c r="L273" s="121"/>
      <c r="M273" s="122"/>
    </row>
    <row r="274" spans="1:13" s="12" customFormat="1" ht="15" customHeight="1" hidden="1">
      <c r="A274" s="18"/>
      <c r="B274" s="83" t="s">
        <v>196</v>
      </c>
      <c r="C274" s="22"/>
      <c r="D274" s="22"/>
      <c r="E274" s="88"/>
      <c r="F274" s="86"/>
      <c r="G274" s="121"/>
      <c r="H274" s="121"/>
      <c r="I274" s="121"/>
      <c r="J274" s="121"/>
      <c r="K274" s="121"/>
      <c r="L274" s="121"/>
      <c r="M274" s="122"/>
    </row>
    <row r="275" spans="1:13" s="12" customFormat="1" ht="15" customHeight="1" hidden="1">
      <c r="A275" s="18"/>
      <c r="B275" s="83"/>
      <c r="C275" s="22"/>
      <c r="D275" s="22"/>
      <c r="E275" s="88"/>
      <c r="F275" s="86"/>
      <c r="G275" s="121"/>
      <c r="H275" s="121"/>
      <c r="I275" s="121"/>
      <c r="J275" s="121"/>
      <c r="K275" s="121"/>
      <c r="L275" s="121"/>
      <c r="M275" s="122"/>
    </row>
    <row r="276" spans="1:13" s="12" customFormat="1" ht="15" customHeight="1" hidden="1">
      <c r="A276" s="18"/>
      <c r="B276" s="125" t="s">
        <v>197</v>
      </c>
      <c r="C276" s="126"/>
      <c r="D276" s="126"/>
      <c r="E276" s="127"/>
      <c r="F276" s="91" t="s">
        <v>37</v>
      </c>
      <c r="G276" s="143"/>
      <c r="H276" s="143"/>
      <c r="I276" s="143"/>
      <c r="J276" s="143"/>
      <c r="K276" s="143"/>
      <c r="L276" s="143"/>
      <c r="M276" s="144"/>
    </row>
    <row r="277" spans="1:13" s="12" customFormat="1" ht="15" customHeight="1" hidden="1">
      <c r="A277" s="18"/>
      <c r="B277" s="83" t="s">
        <v>196</v>
      </c>
      <c r="C277" s="22"/>
      <c r="D277" s="22"/>
      <c r="E277" s="88"/>
      <c r="F277" s="86"/>
      <c r="G277" s="121"/>
      <c r="H277" s="121"/>
      <c r="I277" s="121"/>
      <c r="J277" s="121"/>
      <c r="K277" s="121"/>
      <c r="L277" s="121"/>
      <c r="M277" s="122"/>
    </row>
    <row r="278" spans="1:13" s="12" customFormat="1" ht="15" customHeight="1" hidden="1">
      <c r="A278" s="18"/>
      <c r="B278" s="84"/>
      <c r="C278" s="85"/>
      <c r="D278" s="85"/>
      <c r="E278" s="89"/>
      <c r="F278" s="90"/>
      <c r="G278" s="123"/>
      <c r="H278" s="123"/>
      <c r="I278" s="123"/>
      <c r="J278" s="123"/>
      <c r="K278" s="123"/>
      <c r="L278" s="123"/>
      <c r="M278" s="124"/>
    </row>
    <row r="279" spans="1:13" s="12" customFormat="1" ht="15" customHeight="1" hidden="1">
      <c r="A279" s="18"/>
      <c r="B279" s="107" t="s">
        <v>198</v>
      </c>
      <c r="C279" s="108"/>
      <c r="D279" s="108"/>
      <c r="E279" s="103"/>
      <c r="F279" s="95" t="s">
        <v>37</v>
      </c>
      <c r="G279" s="121"/>
      <c r="H279" s="121"/>
      <c r="I279" s="121"/>
      <c r="J279" s="121"/>
      <c r="K279" s="121"/>
      <c r="L279" s="121"/>
      <c r="M279" s="122"/>
    </row>
    <row r="280" spans="1:13" s="12" customFormat="1" ht="15" customHeight="1" hidden="1">
      <c r="A280" s="18"/>
      <c r="B280" s="83" t="s">
        <v>196</v>
      </c>
      <c r="C280" s="22"/>
      <c r="D280" s="22"/>
      <c r="E280" s="88"/>
      <c r="F280" s="86"/>
      <c r="G280" s="121"/>
      <c r="H280" s="121"/>
      <c r="I280" s="121"/>
      <c r="J280" s="121"/>
      <c r="K280" s="121"/>
      <c r="L280" s="121"/>
      <c r="M280" s="122"/>
    </row>
    <row r="281" spans="1:13" s="12" customFormat="1" ht="15" customHeight="1" hidden="1">
      <c r="A281" s="18"/>
      <c r="B281" s="84"/>
      <c r="C281" s="85"/>
      <c r="D281" s="85"/>
      <c r="E281" s="89"/>
      <c r="F281" s="90"/>
      <c r="G281" s="123"/>
      <c r="H281" s="123"/>
      <c r="I281" s="123"/>
      <c r="J281" s="123"/>
      <c r="K281" s="123"/>
      <c r="L281" s="123"/>
      <c r="M281" s="124"/>
    </row>
    <row r="282" spans="1:13" s="12" customFormat="1" ht="30" customHeight="1" hidden="1">
      <c r="A282" s="18"/>
      <c r="B282" s="25"/>
      <c r="C282" s="142"/>
      <c r="D282" s="142"/>
      <c r="E282" s="142"/>
      <c r="F282" s="142"/>
      <c r="G282" s="142"/>
      <c r="H282" s="142"/>
      <c r="I282" s="142"/>
      <c r="J282" s="142"/>
      <c r="K282" s="142"/>
      <c r="L282" s="142"/>
      <c r="M282" s="142"/>
    </row>
    <row r="283" spans="1:13" s="12" customFormat="1" ht="15" customHeight="1" hidden="1">
      <c r="A283" s="18"/>
      <c r="B283" s="120" t="s">
        <v>233</v>
      </c>
      <c r="C283" s="120"/>
      <c r="D283" s="120"/>
      <c r="E283" s="120"/>
      <c r="F283" s="120"/>
      <c r="G283" s="120"/>
      <c r="H283" s="120"/>
      <c r="I283" s="120"/>
      <c r="J283" s="120"/>
      <c r="K283" s="120"/>
      <c r="L283" s="120"/>
      <c r="M283" s="120"/>
    </row>
    <row r="284" spans="1:13" s="13" customFormat="1" ht="26.25" customHeight="1" hidden="1">
      <c r="A284" s="20"/>
      <c r="B284" s="125" t="s">
        <v>190</v>
      </c>
      <c r="C284" s="126"/>
      <c r="D284" s="126"/>
      <c r="E284" s="127"/>
      <c r="F284" s="91" t="s">
        <v>37</v>
      </c>
      <c r="G284" s="116"/>
      <c r="H284" s="116"/>
      <c r="I284" s="116"/>
      <c r="J284" s="116"/>
      <c r="K284" s="116"/>
      <c r="L284" s="116"/>
      <c r="M284" s="117"/>
    </row>
    <row r="285" spans="1:13" s="12" customFormat="1" ht="15" customHeight="1" hidden="1">
      <c r="A285" s="18"/>
      <c r="B285" s="131" t="s">
        <v>191</v>
      </c>
      <c r="C285" s="132"/>
      <c r="D285" s="132"/>
      <c r="E285" s="133"/>
      <c r="F285" s="93" t="s">
        <v>37</v>
      </c>
      <c r="G285" s="134"/>
      <c r="H285" s="134"/>
      <c r="I285" s="100" t="s">
        <v>24</v>
      </c>
      <c r="J285" s="94"/>
      <c r="K285" s="148" t="s">
        <v>193</v>
      </c>
      <c r="L285" s="148"/>
      <c r="M285" s="149"/>
    </row>
    <row r="286" spans="1:13" s="12" customFormat="1" ht="15" customHeight="1" hidden="1">
      <c r="A286" s="18"/>
      <c r="B286" s="104" t="s">
        <v>192</v>
      </c>
      <c r="C286" s="105"/>
      <c r="D286" s="105"/>
      <c r="E286" s="106"/>
      <c r="F286" s="95" t="s">
        <v>37</v>
      </c>
      <c r="G286" s="128"/>
      <c r="H286" s="128"/>
      <c r="I286" s="128"/>
      <c r="J286" s="128"/>
      <c r="K286" s="128"/>
      <c r="L286" s="128"/>
      <c r="M286" s="129"/>
    </row>
    <row r="287" spans="1:13" s="12" customFormat="1" ht="15" customHeight="1" hidden="1">
      <c r="A287" s="18"/>
      <c r="B287" s="125" t="s">
        <v>194</v>
      </c>
      <c r="C287" s="126"/>
      <c r="D287" s="126"/>
      <c r="E287" s="127"/>
      <c r="F287" s="91" t="s">
        <v>37</v>
      </c>
      <c r="G287" s="116"/>
      <c r="H287" s="116"/>
      <c r="I287" s="116"/>
      <c r="J287" s="116"/>
      <c r="K287" s="116"/>
      <c r="L287" s="116"/>
      <c r="M287" s="117"/>
    </row>
    <row r="288" spans="1:13" s="12" customFormat="1" ht="15" customHeight="1" hidden="1">
      <c r="A288" s="18"/>
      <c r="B288" s="145"/>
      <c r="C288" s="146"/>
      <c r="D288" s="146"/>
      <c r="E288" s="147"/>
      <c r="F288" s="96"/>
      <c r="G288" s="101"/>
      <c r="H288" s="87"/>
      <c r="I288" s="87"/>
      <c r="J288" s="87"/>
      <c r="K288" s="87"/>
      <c r="L288" s="87"/>
      <c r="M288" s="102"/>
    </row>
    <row r="289" spans="1:13" s="12" customFormat="1" ht="26.25" customHeight="1" hidden="1">
      <c r="A289" s="18"/>
      <c r="B289" s="107" t="s">
        <v>195</v>
      </c>
      <c r="C289" s="108"/>
      <c r="D289" s="108"/>
      <c r="E289" s="103"/>
      <c r="F289" s="95" t="s">
        <v>37</v>
      </c>
      <c r="G289" s="121"/>
      <c r="H289" s="121"/>
      <c r="I289" s="121"/>
      <c r="J289" s="121"/>
      <c r="K289" s="121"/>
      <c r="L289" s="121"/>
      <c r="M289" s="122"/>
    </row>
    <row r="290" spans="1:13" s="12" customFormat="1" ht="15" customHeight="1" hidden="1">
      <c r="A290" s="18"/>
      <c r="B290" s="83" t="s">
        <v>196</v>
      </c>
      <c r="C290" s="22"/>
      <c r="D290" s="22"/>
      <c r="E290" s="88"/>
      <c r="F290" s="86"/>
      <c r="G290" s="121"/>
      <c r="H290" s="121"/>
      <c r="I290" s="121"/>
      <c r="J290" s="121"/>
      <c r="K290" s="121"/>
      <c r="L290" s="121"/>
      <c r="M290" s="122"/>
    </row>
    <row r="291" spans="1:13" s="12" customFormat="1" ht="15" customHeight="1" hidden="1">
      <c r="A291" s="18"/>
      <c r="B291" s="83"/>
      <c r="C291" s="22"/>
      <c r="D291" s="22"/>
      <c r="E291" s="88"/>
      <c r="F291" s="86"/>
      <c r="G291" s="121"/>
      <c r="H291" s="121"/>
      <c r="I291" s="121"/>
      <c r="J291" s="121"/>
      <c r="K291" s="121"/>
      <c r="L291" s="121"/>
      <c r="M291" s="122"/>
    </row>
    <row r="292" spans="1:13" s="12" customFormat="1" ht="15" customHeight="1" hidden="1">
      <c r="A292" s="18"/>
      <c r="B292" s="125" t="s">
        <v>197</v>
      </c>
      <c r="C292" s="126"/>
      <c r="D292" s="126"/>
      <c r="E292" s="127"/>
      <c r="F292" s="91" t="s">
        <v>37</v>
      </c>
      <c r="G292" s="143"/>
      <c r="H292" s="143"/>
      <c r="I292" s="143"/>
      <c r="J292" s="143"/>
      <c r="K292" s="143"/>
      <c r="L292" s="143"/>
      <c r="M292" s="144"/>
    </row>
    <row r="293" spans="1:13" s="12" customFormat="1" ht="15" customHeight="1" hidden="1">
      <c r="A293" s="18"/>
      <c r="B293" s="83" t="s">
        <v>196</v>
      </c>
      <c r="C293" s="22"/>
      <c r="D293" s="22"/>
      <c r="E293" s="88"/>
      <c r="F293" s="86"/>
      <c r="G293" s="121"/>
      <c r="H293" s="121"/>
      <c r="I293" s="121"/>
      <c r="J293" s="121"/>
      <c r="K293" s="121"/>
      <c r="L293" s="121"/>
      <c r="M293" s="122"/>
    </row>
    <row r="294" spans="1:13" s="12" customFormat="1" ht="15" customHeight="1" hidden="1">
      <c r="A294" s="18"/>
      <c r="B294" s="84"/>
      <c r="C294" s="85"/>
      <c r="D294" s="85"/>
      <c r="E294" s="89"/>
      <c r="F294" s="90"/>
      <c r="G294" s="123"/>
      <c r="H294" s="123"/>
      <c r="I294" s="123"/>
      <c r="J294" s="123"/>
      <c r="K294" s="123"/>
      <c r="L294" s="123"/>
      <c r="M294" s="124"/>
    </row>
    <row r="295" spans="1:13" s="12" customFormat="1" ht="15" customHeight="1" hidden="1">
      <c r="A295" s="18"/>
      <c r="B295" s="107" t="s">
        <v>198</v>
      </c>
      <c r="C295" s="108"/>
      <c r="D295" s="108"/>
      <c r="E295" s="103"/>
      <c r="F295" s="95" t="s">
        <v>37</v>
      </c>
      <c r="G295" s="121"/>
      <c r="H295" s="121"/>
      <c r="I295" s="121"/>
      <c r="J295" s="121"/>
      <c r="K295" s="121"/>
      <c r="L295" s="121"/>
      <c r="M295" s="122"/>
    </row>
    <row r="296" spans="1:13" s="12" customFormat="1" ht="15" customHeight="1" hidden="1">
      <c r="A296" s="18"/>
      <c r="B296" s="83" t="s">
        <v>196</v>
      </c>
      <c r="C296" s="22"/>
      <c r="D296" s="22"/>
      <c r="E296" s="88"/>
      <c r="F296" s="86"/>
      <c r="G296" s="121"/>
      <c r="H296" s="121"/>
      <c r="I296" s="121"/>
      <c r="J296" s="121"/>
      <c r="K296" s="121"/>
      <c r="L296" s="121"/>
      <c r="M296" s="122"/>
    </row>
    <row r="297" spans="1:13" s="12" customFormat="1" ht="15" customHeight="1" hidden="1">
      <c r="A297" s="18"/>
      <c r="B297" s="84"/>
      <c r="C297" s="85"/>
      <c r="D297" s="85"/>
      <c r="E297" s="89"/>
      <c r="F297" s="87"/>
      <c r="G297" s="123"/>
      <c r="H297" s="123"/>
      <c r="I297" s="123"/>
      <c r="J297" s="123"/>
      <c r="K297" s="123"/>
      <c r="L297" s="123"/>
      <c r="M297" s="124"/>
    </row>
    <row r="298" spans="1:13" s="12" customFormat="1" ht="30" customHeight="1" hidden="1">
      <c r="A298" s="18"/>
      <c r="B298" s="25"/>
      <c r="C298" s="142"/>
      <c r="D298" s="142"/>
      <c r="E298" s="142"/>
      <c r="F298" s="142"/>
      <c r="G298" s="142"/>
      <c r="H298" s="142"/>
      <c r="I298" s="142"/>
      <c r="J298" s="142"/>
      <c r="K298" s="142"/>
      <c r="L298" s="142"/>
      <c r="M298" s="142"/>
    </row>
    <row r="299" spans="1:13" s="12" customFormat="1" ht="15" customHeight="1" hidden="1">
      <c r="A299" s="18"/>
      <c r="B299" s="120" t="s">
        <v>234</v>
      </c>
      <c r="C299" s="120"/>
      <c r="D299" s="120"/>
      <c r="E299" s="120"/>
      <c r="F299" s="120"/>
      <c r="G299" s="120"/>
      <c r="H299" s="120"/>
      <c r="I299" s="120"/>
      <c r="J299" s="120"/>
      <c r="K299" s="120"/>
      <c r="L299" s="120"/>
      <c r="M299" s="120"/>
    </row>
    <row r="300" spans="1:13" s="13" customFormat="1" ht="26.25" customHeight="1" hidden="1">
      <c r="A300" s="20"/>
      <c r="B300" s="125" t="s">
        <v>190</v>
      </c>
      <c r="C300" s="126"/>
      <c r="D300" s="126"/>
      <c r="E300" s="127"/>
      <c r="F300" s="91" t="s">
        <v>37</v>
      </c>
      <c r="G300" s="116"/>
      <c r="H300" s="116"/>
      <c r="I300" s="116"/>
      <c r="J300" s="116"/>
      <c r="K300" s="116"/>
      <c r="L300" s="116"/>
      <c r="M300" s="117"/>
    </row>
    <row r="301" spans="1:13" s="12" customFormat="1" ht="15" customHeight="1" hidden="1">
      <c r="A301" s="18"/>
      <c r="B301" s="131" t="s">
        <v>191</v>
      </c>
      <c r="C301" s="132"/>
      <c r="D301" s="132"/>
      <c r="E301" s="133"/>
      <c r="F301" s="93" t="s">
        <v>37</v>
      </c>
      <c r="G301" s="134"/>
      <c r="H301" s="134"/>
      <c r="I301" s="100" t="s">
        <v>24</v>
      </c>
      <c r="J301" s="94"/>
      <c r="K301" s="148" t="s">
        <v>193</v>
      </c>
      <c r="L301" s="148"/>
      <c r="M301" s="149"/>
    </row>
    <row r="302" spans="1:13" s="12" customFormat="1" ht="15" customHeight="1" hidden="1">
      <c r="A302" s="18"/>
      <c r="B302" s="104" t="s">
        <v>192</v>
      </c>
      <c r="C302" s="105"/>
      <c r="D302" s="105"/>
      <c r="E302" s="106"/>
      <c r="F302" s="95" t="s">
        <v>37</v>
      </c>
      <c r="G302" s="128"/>
      <c r="H302" s="128"/>
      <c r="I302" s="128"/>
      <c r="J302" s="128"/>
      <c r="K302" s="128"/>
      <c r="L302" s="128"/>
      <c r="M302" s="129"/>
    </row>
    <row r="303" spans="1:13" s="12" customFormat="1" ht="15" customHeight="1" hidden="1">
      <c r="A303" s="18"/>
      <c r="B303" s="125" t="s">
        <v>194</v>
      </c>
      <c r="C303" s="126"/>
      <c r="D303" s="126"/>
      <c r="E303" s="127"/>
      <c r="F303" s="91" t="s">
        <v>37</v>
      </c>
      <c r="G303" s="116"/>
      <c r="H303" s="116"/>
      <c r="I303" s="116"/>
      <c r="J303" s="116"/>
      <c r="K303" s="116"/>
      <c r="L303" s="116"/>
      <c r="M303" s="117"/>
    </row>
    <row r="304" spans="1:13" s="12" customFormat="1" ht="15" customHeight="1" hidden="1">
      <c r="A304" s="18"/>
      <c r="B304" s="145"/>
      <c r="C304" s="146"/>
      <c r="D304" s="146"/>
      <c r="E304" s="147"/>
      <c r="F304" s="96"/>
      <c r="G304" s="101"/>
      <c r="H304" s="87"/>
      <c r="I304" s="87"/>
      <c r="J304" s="87"/>
      <c r="K304" s="87"/>
      <c r="L304" s="87"/>
      <c r="M304" s="102"/>
    </row>
    <row r="305" spans="1:13" s="12" customFormat="1" ht="26.25" customHeight="1" hidden="1">
      <c r="A305" s="18"/>
      <c r="B305" s="107" t="s">
        <v>195</v>
      </c>
      <c r="C305" s="108"/>
      <c r="D305" s="108"/>
      <c r="E305" s="103"/>
      <c r="F305" s="95" t="s">
        <v>37</v>
      </c>
      <c r="G305" s="121"/>
      <c r="H305" s="121"/>
      <c r="I305" s="121"/>
      <c r="J305" s="121"/>
      <c r="K305" s="121"/>
      <c r="L305" s="121"/>
      <c r="M305" s="122"/>
    </row>
    <row r="306" spans="1:13" s="12" customFormat="1" ht="15" customHeight="1" hidden="1">
      <c r="A306" s="18"/>
      <c r="B306" s="83" t="s">
        <v>196</v>
      </c>
      <c r="C306" s="22"/>
      <c r="D306" s="22"/>
      <c r="E306" s="88"/>
      <c r="F306" s="86"/>
      <c r="G306" s="121"/>
      <c r="H306" s="121"/>
      <c r="I306" s="121"/>
      <c r="J306" s="121"/>
      <c r="K306" s="121"/>
      <c r="L306" s="121"/>
      <c r="M306" s="122"/>
    </row>
    <row r="307" spans="1:13" s="12" customFormat="1" ht="15" customHeight="1" hidden="1">
      <c r="A307" s="18"/>
      <c r="B307" s="83"/>
      <c r="C307" s="22"/>
      <c r="D307" s="22"/>
      <c r="E307" s="88"/>
      <c r="F307" s="86"/>
      <c r="G307" s="121"/>
      <c r="H307" s="121"/>
      <c r="I307" s="121"/>
      <c r="J307" s="121"/>
      <c r="K307" s="121"/>
      <c r="L307" s="121"/>
      <c r="M307" s="122"/>
    </row>
    <row r="308" spans="1:13" s="12" customFormat="1" ht="15" customHeight="1" hidden="1">
      <c r="A308" s="18"/>
      <c r="B308" s="125" t="s">
        <v>197</v>
      </c>
      <c r="C308" s="126"/>
      <c r="D308" s="126"/>
      <c r="E308" s="127"/>
      <c r="F308" s="91" t="s">
        <v>37</v>
      </c>
      <c r="G308" s="143"/>
      <c r="H308" s="143"/>
      <c r="I308" s="143"/>
      <c r="J308" s="143"/>
      <c r="K308" s="143"/>
      <c r="L308" s="143"/>
      <c r="M308" s="144"/>
    </row>
    <row r="309" spans="1:13" s="12" customFormat="1" ht="15" customHeight="1" hidden="1">
      <c r="A309" s="18"/>
      <c r="B309" s="83" t="s">
        <v>196</v>
      </c>
      <c r="C309" s="22"/>
      <c r="D309" s="22"/>
      <c r="E309" s="88"/>
      <c r="F309" s="86"/>
      <c r="G309" s="121"/>
      <c r="H309" s="121"/>
      <c r="I309" s="121"/>
      <c r="J309" s="121"/>
      <c r="K309" s="121"/>
      <c r="L309" s="121"/>
      <c r="M309" s="122"/>
    </row>
    <row r="310" spans="1:13" s="12" customFormat="1" ht="15" customHeight="1" hidden="1">
      <c r="A310" s="18"/>
      <c r="B310" s="84"/>
      <c r="C310" s="85"/>
      <c r="D310" s="85"/>
      <c r="E310" s="89"/>
      <c r="F310" s="90"/>
      <c r="G310" s="123"/>
      <c r="H310" s="123"/>
      <c r="I310" s="123"/>
      <c r="J310" s="123"/>
      <c r="K310" s="123"/>
      <c r="L310" s="123"/>
      <c r="M310" s="124"/>
    </row>
    <row r="311" spans="1:13" s="12" customFormat="1" ht="15" customHeight="1" hidden="1">
      <c r="A311" s="18"/>
      <c r="B311" s="107" t="s">
        <v>198</v>
      </c>
      <c r="C311" s="108"/>
      <c r="D311" s="108"/>
      <c r="E311" s="103"/>
      <c r="F311" s="95" t="s">
        <v>37</v>
      </c>
      <c r="G311" s="121"/>
      <c r="H311" s="121"/>
      <c r="I311" s="121"/>
      <c r="J311" s="121"/>
      <c r="K311" s="121"/>
      <c r="L311" s="121"/>
      <c r="M311" s="122"/>
    </row>
    <row r="312" spans="1:13" s="12" customFormat="1" ht="15" customHeight="1" hidden="1">
      <c r="A312" s="18"/>
      <c r="B312" s="83" t="s">
        <v>196</v>
      </c>
      <c r="C312" s="22"/>
      <c r="D312" s="22"/>
      <c r="E312" s="88"/>
      <c r="F312" s="86"/>
      <c r="G312" s="121"/>
      <c r="H312" s="121"/>
      <c r="I312" s="121"/>
      <c r="J312" s="121"/>
      <c r="K312" s="121"/>
      <c r="L312" s="121"/>
      <c r="M312" s="122"/>
    </row>
    <row r="313" spans="1:13" s="12" customFormat="1" ht="15" customHeight="1" hidden="1">
      <c r="A313" s="18"/>
      <c r="B313" s="84"/>
      <c r="C313" s="85"/>
      <c r="D313" s="85"/>
      <c r="E313" s="89"/>
      <c r="F313" s="90"/>
      <c r="G313" s="123"/>
      <c r="H313" s="123"/>
      <c r="I313" s="123"/>
      <c r="J313" s="123"/>
      <c r="K313" s="123"/>
      <c r="L313" s="123"/>
      <c r="M313" s="124"/>
    </row>
    <row r="314" spans="1:13" s="12" customFormat="1" ht="30" customHeight="1" hidden="1">
      <c r="A314" s="18"/>
      <c r="B314" s="25"/>
      <c r="C314" s="142"/>
      <c r="D314" s="142"/>
      <c r="E314" s="142"/>
      <c r="F314" s="142"/>
      <c r="G314" s="142"/>
      <c r="H314" s="142"/>
      <c r="I314" s="142"/>
      <c r="J314" s="142"/>
      <c r="K314" s="142"/>
      <c r="L314" s="142"/>
      <c r="M314" s="142"/>
    </row>
    <row r="315" spans="1:13" s="12" customFormat="1" ht="15" customHeight="1" hidden="1">
      <c r="A315" s="18"/>
      <c r="B315" s="120" t="s">
        <v>235</v>
      </c>
      <c r="C315" s="120"/>
      <c r="D315" s="120"/>
      <c r="E315" s="120"/>
      <c r="F315" s="120"/>
      <c r="G315" s="120"/>
      <c r="H315" s="120"/>
      <c r="I315" s="120"/>
      <c r="J315" s="120"/>
      <c r="K315" s="120"/>
      <c r="L315" s="120"/>
      <c r="M315" s="120"/>
    </row>
    <row r="316" spans="1:13" s="13" customFormat="1" ht="26.25" customHeight="1" hidden="1">
      <c r="A316" s="20"/>
      <c r="B316" s="125" t="s">
        <v>190</v>
      </c>
      <c r="C316" s="126"/>
      <c r="D316" s="126"/>
      <c r="E316" s="127"/>
      <c r="F316" s="91" t="s">
        <v>37</v>
      </c>
      <c r="G316" s="116"/>
      <c r="H316" s="116"/>
      <c r="I316" s="116"/>
      <c r="J316" s="116"/>
      <c r="K316" s="116"/>
      <c r="L316" s="116"/>
      <c r="M316" s="117"/>
    </row>
    <row r="317" spans="1:13" s="12" customFormat="1" ht="15" customHeight="1" hidden="1">
      <c r="A317" s="18"/>
      <c r="B317" s="131" t="s">
        <v>191</v>
      </c>
      <c r="C317" s="132"/>
      <c r="D317" s="132"/>
      <c r="E317" s="133"/>
      <c r="F317" s="93" t="s">
        <v>37</v>
      </c>
      <c r="G317" s="134"/>
      <c r="H317" s="134"/>
      <c r="I317" s="100" t="s">
        <v>24</v>
      </c>
      <c r="J317" s="94"/>
      <c r="K317" s="148" t="s">
        <v>193</v>
      </c>
      <c r="L317" s="148"/>
      <c r="M317" s="149"/>
    </row>
    <row r="318" spans="1:13" s="12" customFormat="1" ht="15" customHeight="1" hidden="1">
      <c r="A318" s="18"/>
      <c r="B318" s="104" t="s">
        <v>192</v>
      </c>
      <c r="C318" s="105"/>
      <c r="D318" s="105"/>
      <c r="E318" s="106"/>
      <c r="F318" s="95" t="s">
        <v>37</v>
      </c>
      <c r="G318" s="128"/>
      <c r="H318" s="128"/>
      <c r="I318" s="128"/>
      <c r="J318" s="128"/>
      <c r="K318" s="128"/>
      <c r="L318" s="128"/>
      <c r="M318" s="129"/>
    </row>
    <row r="319" spans="1:13" s="12" customFormat="1" ht="15" customHeight="1" hidden="1">
      <c r="A319" s="18"/>
      <c r="B319" s="125" t="s">
        <v>194</v>
      </c>
      <c r="C319" s="126"/>
      <c r="D319" s="126"/>
      <c r="E319" s="127"/>
      <c r="F319" s="91" t="s">
        <v>37</v>
      </c>
      <c r="G319" s="116"/>
      <c r="H319" s="116"/>
      <c r="I319" s="116"/>
      <c r="J319" s="116"/>
      <c r="K319" s="116"/>
      <c r="L319" s="116"/>
      <c r="M319" s="117"/>
    </row>
    <row r="320" spans="1:13" s="12" customFormat="1" ht="15" customHeight="1" hidden="1">
      <c r="A320" s="18"/>
      <c r="B320" s="145"/>
      <c r="C320" s="146"/>
      <c r="D320" s="146"/>
      <c r="E320" s="147"/>
      <c r="F320" s="96"/>
      <c r="G320" s="101"/>
      <c r="H320" s="87"/>
      <c r="I320" s="87"/>
      <c r="J320" s="87"/>
      <c r="K320" s="87"/>
      <c r="L320" s="87"/>
      <c r="M320" s="102"/>
    </row>
    <row r="321" spans="1:13" s="12" customFormat="1" ht="26.25" customHeight="1" hidden="1">
      <c r="A321" s="18"/>
      <c r="B321" s="107" t="s">
        <v>195</v>
      </c>
      <c r="C321" s="108"/>
      <c r="D321" s="108"/>
      <c r="E321" s="103"/>
      <c r="F321" s="95" t="s">
        <v>37</v>
      </c>
      <c r="G321" s="121"/>
      <c r="H321" s="121"/>
      <c r="I321" s="121"/>
      <c r="J321" s="121"/>
      <c r="K321" s="121"/>
      <c r="L321" s="121"/>
      <c r="M321" s="122"/>
    </row>
    <row r="322" spans="1:13" s="12" customFormat="1" ht="15" customHeight="1" hidden="1">
      <c r="A322" s="18"/>
      <c r="B322" s="83" t="s">
        <v>196</v>
      </c>
      <c r="C322" s="22"/>
      <c r="D322" s="22"/>
      <c r="E322" s="88"/>
      <c r="F322" s="86"/>
      <c r="G322" s="121"/>
      <c r="H322" s="121"/>
      <c r="I322" s="121"/>
      <c r="J322" s="121"/>
      <c r="K322" s="121"/>
      <c r="L322" s="121"/>
      <c r="M322" s="122"/>
    </row>
    <row r="323" spans="1:13" s="12" customFormat="1" ht="15" customHeight="1" hidden="1">
      <c r="A323" s="18"/>
      <c r="B323" s="83"/>
      <c r="C323" s="22"/>
      <c r="D323" s="22"/>
      <c r="E323" s="88"/>
      <c r="F323" s="86"/>
      <c r="G323" s="121"/>
      <c r="H323" s="121"/>
      <c r="I323" s="121"/>
      <c r="J323" s="121"/>
      <c r="K323" s="121"/>
      <c r="L323" s="121"/>
      <c r="M323" s="122"/>
    </row>
    <row r="324" spans="1:13" s="12" customFormat="1" ht="15" customHeight="1" hidden="1">
      <c r="A324" s="18"/>
      <c r="B324" s="125" t="s">
        <v>197</v>
      </c>
      <c r="C324" s="126"/>
      <c r="D324" s="126"/>
      <c r="E324" s="127"/>
      <c r="F324" s="91" t="s">
        <v>37</v>
      </c>
      <c r="G324" s="143"/>
      <c r="H324" s="143"/>
      <c r="I324" s="143"/>
      <c r="J324" s="143"/>
      <c r="K324" s="143"/>
      <c r="L324" s="143"/>
      <c r="M324" s="144"/>
    </row>
    <row r="325" spans="1:13" s="12" customFormat="1" ht="15" customHeight="1" hidden="1">
      <c r="A325" s="18"/>
      <c r="B325" s="83" t="s">
        <v>196</v>
      </c>
      <c r="C325" s="22"/>
      <c r="D325" s="22"/>
      <c r="E325" s="88"/>
      <c r="F325" s="86"/>
      <c r="G325" s="121"/>
      <c r="H325" s="121"/>
      <c r="I325" s="121"/>
      <c r="J325" s="121"/>
      <c r="K325" s="121"/>
      <c r="L325" s="121"/>
      <c r="M325" s="122"/>
    </row>
    <row r="326" spans="1:13" s="12" customFormat="1" ht="15" customHeight="1" hidden="1">
      <c r="A326" s="18"/>
      <c r="B326" s="84"/>
      <c r="C326" s="85"/>
      <c r="D326" s="85"/>
      <c r="E326" s="89"/>
      <c r="F326" s="90"/>
      <c r="G326" s="123"/>
      <c r="H326" s="123"/>
      <c r="I326" s="123"/>
      <c r="J326" s="123"/>
      <c r="K326" s="123"/>
      <c r="L326" s="123"/>
      <c r="M326" s="124"/>
    </row>
    <row r="327" spans="1:13" s="12" customFormat="1" ht="15" customHeight="1" hidden="1">
      <c r="A327" s="18"/>
      <c r="B327" s="107" t="s">
        <v>198</v>
      </c>
      <c r="C327" s="108"/>
      <c r="D327" s="108"/>
      <c r="E327" s="103"/>
      <c r="F327" s="95" t="s">
        <v>37</v>
      </c>
      <c r="G327" s="121"/>
      <c r="H327" s="121"/>
      <c r="I327" s="121"/>
      <c r="J327" s="121"/>
      <c r="K327" s="121"/>
      <c r="L327" s="121"/>
      <c r="M327" s="122"/>
    </row>
    <row r="328" spans="1:13" s="12" customFormat="1" ht="15" customHeight="1" hidden="1">
      <c r="A328" s="18"/>
      <c r="B328" s="83" t="s">
        <v>196</v>
      </c>
      <c r="C328" s="22"/>
      <c r="D328" s="22"/>
      <c r="E328" s="88"/>
      <c r="F328" s="41"/>
      <c r="G328" s="121"/>
      <c r="H328" s="121"/>
      <c r="I328" s="121"/>
      <c r="J328" s="121"/>
      <c r="K328" s="121"/>
      <c r="L328" s="121"/>
      <c r="M328" s="122"/>
    </row>
    <row r="329" spans="1:13" s="12" customFormat="1" ht="15" customHeight="1" hidden="1">
      <c r="A329" s="18"/>
      <c r="B329" s="84"/>
      <c r="C329" s="85"/>
      <c r="D329" s="85"/>
      <c r="E329" s="89"/>
      <c r="F329" s="87"/>
      <c r="G329" s="123"/>
      <c r="H329" s="123"/>
      <c r="I329" s="123"/>
      <c r="J329" s="123"/>
      <c r="K329" s="123"/>
      <c r="L329" s="123"/>
      <c r="M329" s="124"/>
    </row>
    <row r="330" spans="1:13" s="12" customFormat="1" ht="30" customHeight="1" hidden="1">
      <c r="A330" s="18"/>
      <c r="B330" s="25"/>
      <c r="C330" s="142"/>
      <c r="D330" s="142"/>
      <c r="E330" s="142"/>
      <c r="F330" s="142"/>
      <c r="G330" s="142"/>
      <c r="H330" s="142"/>
      <c r="I330" s="142"/>
      <c r="J330" s="142"/>
      <c r="K330" s="142"/>
      <c r="L330" s="142"/>
      <c r="M330" s="142"/>
    </row>
    <row r="331" spans="1:13" s="12" customFormat="1" ht="15" customHeight="1" hidden="1">
      <c r="A331" s="18"/>
      <c r="B331" s="120" t="s">
        <v>236</v>
      </c>
      <c r="C331" s="120"/>
      <c r="D331" s="120"/>
      <c r="E331" s="120"/>
      <c r="F331" s="120"/>
      <c r="G331" s="120"/>
      <c r="H331" s="120"/>
      <c r="I331" s="120"/>
      <c r="J331" s="120"/>
      <c r="K331" s="120"/>
      <c r="L331" s="120"/>
      <c r="M331" s="120"/>
    </row>
    <row r="332" spans="1:13" s="13" customFormat="1" ht="26.25" customHeight="1" hidden="1">
      <c r="A332" s="20"/>
      <c r="B332" s="125" t="s">
        <v>190</v>
      </c>
      <c r="C332" s="126"/>
      <c r="D332" s="126"/>
      <c r="E332" s="127"/>
      <c r="F332" s="91" t="s">
        <v>37</v>
      </c>
      <c r="G332" s="116"/>
      <c r="H332" s="116"/>
      <c r="I332" s="116"/>
      <c r="J332" s="116"/>
      <c r="K332" s="116"/>
      <c r="L332" s="116"/>
      <c r="M332" s="117"/>
    </row>
    <row r="333" spans="1:13" s="12" customFormat="1" ht="15" customHeight="1" hidden="1">
      <c r="A333" s="18"/>
      <c r="B333" s="131" t="s">
        <v>191</v>
      </c>
      <c r="C333" s="132"/>
      <c r="D333" s="132"/>
      <c r="E333" s="133"/>
      <c r="F333" s="93" t="s">
        <v>37</v>
      </c>
      <c r="G333" s="134"/>
      <c r="H333" s="134"/>
      <c r="I333" s="100" t="s">
        <v>24</v>
      </c>
      <c r="J333" s="94"/>
      <c r="K333" s="148" t="s">
        <v>193</v>
      </c>
      <c r="L333" s="148"/>
      <c r="M333" s="149"/>
    </row>
    <row r="334" spans="1:13" s="12" customFormat="1" ht="15" customHeight="1" hidden="1">
      <c r="A334" s="18"/>
      <c r="B334" s="104" t="s">
        <v>192</v>
      </c>
      <c r="C334" s="105"/>
      <c r="D334" s="105"/>
      <c r="E334" s="106"/>
      <c r="F334" s="95" t="s">
        <v>37</v>
      </c>
      <c r="G334" s="128"/>
      <c r="H334" s="128"/>
      <c r="I334" s="128"/>
      <c r="J334" s="128"/>
      <c r="K334" s="128"/>
      <c r="L334" s="128"/>
      <c r="M334" s="129"/>
    </row>
    <row r="335" spans="1:13" s="12" customFormat="1" ht="15" customHeight="1" hidden="1">
      <c r="A335" s="18"/>
      <c r="B335" s="125" t="s">
        <v>194</v>
      </c>
      <c r="C335" s="126"/>
      <c r="D335" s="126"/>
      <c r="E335" s="127"/>
      <c r="F335" s="91" t="s">
        <v>37</v>
      </c>
      <c r="G335" s="116"/>
      <c r="H335" s="116"/>
      <c r="I335" s="116"/>
      <c r="J335" s="116"/>
      <c r="K335" s="116"/>
      <c r="L335" s="116"/>
      <c r="M335" s="117"/>
    </row>
    <row r="336" spans="1:13" s="12" customFormat="1" ht="15" customHeight="1" hidden="1">
      <c r="A336" s="18"/>
      <c r="B336" s="145"/>
      <c r="C336" s="146"/>
      <c r="D336" s="146"/>
      <c r="E336" s="147"/>
      <c r="F336" s="96"/>
      <c r="G336" s="101"/>
      <c r="H336" s="87"/>
      <c r="I336" s="87"/>
      <c r="J336" s="87"/>
      <c r="K336" s="87"/>
      <c r="L336" s="87"/>
      <c r="M336" s="102"/>
    </row>
    <row r="337" spans="1:13" s="12" customFormat="1" ht="26.25" customHeight="1" hidden="1">
      <c r="A337" s="18"/>
      <c r="B337" s="107" t="s">
        <v>195</v>
      </c>
      <c r="C337" s="108"/>
      <c r="D337" s="108"/>
      <c r="E337" s="103"/>
      <c r="F337" s="95" t="s">
        <v>37</v>
      </c>
      <c r="G337" s="121"/>
      <c r="H337" s="121"/>
      <c r="I337" s="121"/>
      <c r="J337" s="121"/>
      <c r="K337" s="121"/>
      <c r="L337" s="121"/>
      <c r="M337" s="122"/>
    </row>
    <row r="338" spans="1:13" s="12" customFormat="1" ht="15" customHeight="1" hidden="1">
      <c r="A338" s="18"/>
      <c r="B338" s="83" t="s">
        <v>196</v>
      </c>
      <c r="C338" s="22"/>
      <c r="D338" s="22"/>
      <c r="E338" s="88"/>
      <c r="F338" s="86"/>
      <c r="G338" s="121"/>
      <c r="H338" s="121"/>
      <c r="I338" s="121"/>
      <c r="J338" s="121"/>
      <c r="K338" s="121"/>
      <c r="L338" s="121"/>
      <c r="M338" s="122"/>
    </row>
    <row r="339" spans="1:13" s="12" customFormat="1" ht="15" customHeight="1" hidden="1">
      <c r="A339" s="18"/>
      <c r="B339" s="83"/>
      <c r="C339" s="22"/>
      <c r="D339" s="22"/>
      <c r="E339" s="88"/>
      <c r="F339" s="86"/>
      <c r="G339" s="121"/>
      <c r="H339" s="121"/>
      <c r="I339" s="121"/>
      <c r="J339" s="121"/>
      <c r="K339" s="121"/>
      <c r="L339" s="121"/>
      <c r="M339" s="122"/>
    </row>
    <row r="340" spans="1:13" s="12" customFormat="1" ht="15" customHeight="1" hidden="1">
      <c r="A340" s="18"/>
      <c r="B340" s="125" t="s">
        <v>197</v>
      </c>
      <c r="C340" s="126"/>
      <c r="D340" s="126"/>
      <c r="E340" s="127"/>
      <c r="F340" s="91" t="s">
        <v>37</v>
      </c>
      <c r="G340" s="143"/>
      <c r="H340" s="143"/>
      <c r="I340" s="143"/>
      <c r="J340" s="143"/>
      <c r="K340" s="143"/>
      <c r="L340" s="143"/>
      <c r="M340" s="144"/>
    </row>
    <row r="341" spans="1:13" s="12" customFormat="1" ht="15" customHeight="1" hidden="1">
      <c r="A341" s="18"/>
      <c r="B341" s="83" t="s">
        <v>196</v>
      </c>
      <c r="C341" s="22"/>
      <c r="D341" s="22"/>
      <c r="E341" s="88"/>
      <c r="F341" s="86"/>
      <c r="G341" s="121"/>
      <c r="H341" s="121"/>
      <c r="I341" s="121"/>
      <c r="J341" s="121"/>
      <c r="K341" s="121"/>
      <c r="L341" s="121"/>
      <c r="M341" s="122"/>
    </row>
    <row r="342" spans="1:13" s="12" customFormat="1" ht="15" customHeight="1" hidden="1">
      <c r="A342" s="18"/>
      <c r="B342" s="84"/>
      <c r="C342" s="85"/>
      <c r="D342" s="85"/>
      <c r="E342" s="89"/>
      <c r="F342" s="90"/>
      <c r="G342" s="123"/>
      <c r="H342" s="123"/>
      <c r="I342" s="123"/>
      <c r="J342" s="123"/>
      <c r="K342" s="123"/>
      <c r="L342" s="123"/>
      <c r="M342" s="124"/>
    </row>
    <row r="343" spans="1:13" s="12" customFormat="1" ht="15" customHeight="1" hidden="1">
      <c r="A343" s="18"/>
      <c r="B343" s="107" t="s">
        <v>198</v>
      </c>
      <c r="C343" s="108"/>
      <c r="D343" s="108"/>
      <c r="E343" s="103"/>
      <c r="F343" s="95" t="s">
        <v>37</v>
      </c>
      <c r="G343" s="121"/>
      <c r="H343" s="121"/>
      <c r="I343" s="121"/>
      <c r="J343" s="121"/>
      <c r="K343" s="121"/>
      <c r="L343" s="121"/>
      <c r="M343" s="122"/>
    </row>
    <row r="344" spans="1:13" s="12" customFormat="1" ht="15" customHeight="1" hidden="1">
      <c r="A344" s="18"/>
      <c r="B344" s="83" t="s">
        <v>196</v>
      </c>
      <c r="C344" s="22"/>
      <c r="D344" s="22"/>
      <c r="E344" s="88"/>
      <c r="F344" s="86"/>
      <c r="G344" s="121"/>
      <c r="H344" s="121"/>
      <c r="I344" s="121"/>
      <c r="J344" s="121"/>
      <c r="K344" s="121"/>
      <c r="L344" s="121"/>
      <c r="M344" s="122"/>
    </row>
    <row r="345" spans="1:13" s="12" customFormat="1" ht="15" customHeight="1" hidden="1">
      <c r="A345" s="18"/>
      <c r="B345" s="84"/>
      <c r="C345" s="85"/>
      <c r="D345" s="85"/>
      <c r="E345" s="89"/>
      <c r="F345" s="87"/>
      <c r="G345" s="123"/>
      <c r="H345" s="123"/>
      <c r="I345" s="123"/>
      <c r="J345" s="123"/>
      <c r="K345" s="123"/>
      <c r="L345" s="123"/>
      <c r="M345" s="124"/>
    </row>
    <row r="346" spans="1:13" s="12" customFormat="1" ht="30" customHeight="1" hidden="1">
      <c r="A346" s="18"/>
      <c r="B346" s="25"/>
      <c r="C346" s="142"/>
      <c r="D346" s="142"/>
      <c r="E346" s="142"/>
      <c r="F346" s="142"/>
      <c r="G346" s="142"/>
      <c r="H346" s="142"/>
      <c r="I346" s="142"/>
      <c r="J346" s="142"/>
      <c r="K346" s="142"/>
      <c r="L346" s="142"/>
      <c r="M346" s="142"/>
    </row>
    <row r="347" spans="1:13" s="12" customFormat="1" ht="15" customHeight="1" hidden="1">
      <c r="A347" s="18"/>
      <c r="B347" s="120" t="s">
        <v>237</v>
      </c>
      <c r="C347" s="120"/>
      <c r="D347" s="120"/>
      <c r="E347" s="120"/>
      <c r="F347" s="120"/>
      <c r="G347" s="120"/>
      <c r="H347" s="120"/>
      <c r="I347" s="120"/>
      <c r="J347" s="120"/>
      <c r="K347" s="120"/>
      <c r="L347" s="120"/>
      <c r="M347" s="120"/>
    </row>
    <row r="348" spans="1:13" s="13" customFormat="1" ht="26.25" customHeight="1" hidden="1">
      <c r="A348" s="20"/>
      <c r="B348" s="125" t="s">
        <v>190</v>
      </c>
      <c r="C348" s="126"/>
      <c r="D348" s="126"/>
      <c r="E348" s="127"/>
      <c r="F348" s="91" t="s">
        <v>37</v>
      </c>
      <c r="G348" s="116"/>
      <c r="H348" s="116"/>
      <c r="I348" s="116"/>
      <c r="J348" s="116"/>
      <c r="K348" s="116"/>
      <c r="L348" s="116"/>
      <c r="M348" s="117"/>
    </row>
    <row r="349" spans="1:13" s="12" customFormat="1" ht="15" customHeight="1" hidden="1">
      <c r="A349" s="18"/>
      <c r="B349" s="131" t="s">
        <v>191</v>
      </c>
      <c r="C349" s="132"/>
      <c r="D349" s="132"/>
      <c r="E349" s="133"/>
      <c r="F349" s="93" t="s">
        <v>37</v>
      </c>
      <c r="G349" s="134"/>
      <c r="H349" s="134"/>
      <c r="I349" s="100" t="s">
        <v>24</v>
      </c>
      <c r="J349" s="94"/>
      <c r="K349" s="148" t="s">
        <v>193</v>
      </c>
      <c r="L349" s="148"/>
      <c r="M349" s="149"/>
    </row>
    <row r="350" spans="1:13" s="12" customFormat="1" ht="15" customHeight="1" hidden="1">
      <c r="A350" s="18"/>
      <c r="B350" s="104" t="s">
        <v>192</v>
      </c>
      <c r="C350" s="105"/>
      <c r="D350" s="105"/>
      <c r="E350" s="106"/>
      <c r="F350" s="95" t="s">
        <v>37</v>
      </c>
      <c r="G350" s="128"/>
      <c r="H350" s="128"/>
      <c r="I350" s="128"/>
      <c r="J350" s="128"/>
      <c r="K350" s="128"/>
      <c r="L350" s="128"/>
      <c r="M350" s="129"/>
    </row>
    <row r="351" spans="1:13" s="12" customFormat="1" ht="15" customHeight="1" hidden="1">
      <c r="A351" s="18"/>
      <c r="B351" s="125" t="s">
        <v>194</v>
      </c>
      <c r="C351" s="126"/>
      <c r="D351" s="126"/>
      <c r="E351" s="127"/>
      <c r="F351" s="91" t="s">
        <v>37</v>
      </c>
      <c r="G351" s="116"/>
      <c r="H351" s="116"/>
      <c r="I351" s="116"/>
      <c r="J351" s="116"/>
      <c r="K351" s="116"/>
      <c r="L351" s="116"/>
      <c r="M351" s="117"/>
    </row>
    <row r="352" spans="1:13" s="12" customFormat="1" ht="15" customHeight="1" hidden="1">
      <c r="A352" s="18"/>
      <c r="B352" s="145"/>
      <c r="C352" s="146"/>
      <c r="D352" s="146"/>
      <c r="E352" s="147"/>
      <c r="F352" s="96"/>
      <c r="G352" s="101"/>
      <c r="H352" s="87"/>
      <c r="I352" s="87"/>
      <c r="J352" s="87"/>
      <c r="K352" s="87"/>
      <c r="L352" s="87"/>
      <c r="M352" s="102"/>
    </row>
    <row r="353" spans="1:13" s="12" customFormat="1" ht="26.25" customHeight="1" hidden="1">
      <c r="A353" s="18"/>
      <c r="B353" s="107" t="s">
        <v>195</v>
      </c>
      <c r="C353" s="108"/>
      <c r="D353" s="108"/>
      <c r="E353" s="103"/>
      <c r="F353" s="95" t="s">
        <v>37</v>
      </c>
      <c r="G353" s="121"/>
      <c r="H353" s="121"/>
      <c r="I353" s="121"/>
      <c r="J353" s="121"/>
      <c r="K353" s="121"/>
      <c r="L353" s="121"/>
      <c r="M353" s="122"/>
    </row>
    <row r="354" spans="1:13" s="12" customFormat="1" ht="15" customHeight="1" hidden="1">
      <c r="A354" s="18"/>
      <c r="B354" s="83" t="s">
        <v>196</v>
      </c>
      <c r="C354" s="22"/>
      <c r="D354" s="22"/>
      <c r="E354" s="88"/>
      <c r="F354" s="86"/>
      <c r="G354" s="121"/>
      <c r="H354" s="121"/>
      <c r="I354" s="121"/>
      <c r="J354" s="121"/>
      <c r="K354" s="121"/>
      <c r="L354" s="121"/>
      <c r="M354" s="122"/>
    </row>
    <row r="355" spans="1:13" s="12" customFormat="1" ht="15" customHeight="1" hidden="1">
      <c r="A355" s="18"/>
      <c r="B355" s="83"/>
      <c r="C355" s="22"/>
      <c r="D355" s="22"/>
      <c r="E355" s="88"/>
      <c r="F355" s="86"/>
      <c r="G355" s="121"/>
      <c r="H355" s="121"/>
      <c r="I355" s="121"/>
      <c r="J355" s="121"/>
      <c r="K355" s="121"/>
      <c r="L355" s="121"/>
      <c r="M355" s="122"/>
    </row>
    <row r="356" spans="1:13" s="12" customFormat="1" ht="15" customHeight="1" hidden="1">
      <c r="A356" s="18"/>
      <c r="B356" s="125" t="s">
        <v>197</v>
      </c>
      <c r="C356" s="126"/>
      <c r="D356" s="126"/>
      <c r="E356" s="127"/>
      <c r="F356" s="91" t="s">
        <v>37</v>
      </c>
      <c r="G356" s="143"/>
      <c r="H356" s="143"/>
      <c r="I356" s="143"/>
      <c r="J356" s="143"/>
      <c r="K356" s="143"/>
      <c r="L356" s="143"/>
      <c r="M356" s="144"/>
    </row>
    <row r="357" spans="1:13" s="12" customFormat="1" ht="15" customHeight="1" hidden="1">
      <c r="A357" s="18"/>
      <c r="B357" s="83" t="s">
        <v>196</v>
      </c>
      <c r="C357" s="22"/>
      <c r="D357" s="22"/>
      <c r="E357" s="88"/>
      <c r="F357" s="86"/>
      <c r="G357" s="121"/>
      <c r="H357" s="121"/>
      <c r="I357" s="121"/>
      <c r="J357" s="121"/>
      <c r="K357" s="121"/>
      <c r="L357" s="121"/>
      <c r="M357" s="122"/>
    </row>
    <row r="358" spans="1:13" s="12" customFormat="1" ht="15" customHeight="1" hidden="1">
      <c r="A358" s="18"/>
      <c r="B358" s="84"/>
      <c r="C358" s="85"/>
      <c r="D358" s="85"/>
      <c r="E358" s="89"/>
      <c r="F358" s="90"/>
      <c r="G358" s="123"/>
      <c r="H358" s="123"/>
      <c r="I358" s="123"/>
      <c r="J358" s="123"/>
      <c r="K358" s="123"/>
      <c r="L358" s="123"/>
      <c r="M358" s="124"/>
    </row>
    <row r="359" spans="1:13" s="12" customFormat="1" ht="15" customHeight="1" hidden="1">
      <c r="A359" s="18"/>
      <c r="B359" s="107" t="s">
        <v>198</v>
      </c>
      <c r="C359" s="108"/>
      <c r="D359" s="108"/>
      <c r="E359" s="103"/>
      <c r="F359" s="95" t="s">
        <v>37</v>
      </c>
      <c r="G359" s="121"/>
      <c r="H359" s="121"/>
      <c r="I359" s="121"/>
      <c r="J359" s="121"/>
      <c r="K359" s="121"/>
      <c r="L359" s="121"/>
      <c r="M359" s="122"/>
    </row>
    <row r="360" spans="1:13" s="12" customFormat="1" ht="15" customHeight="1" hidden="1">
      <c r="A360" s="18"/>
      <c r="B360" s="83" t="s">
        <v>196</v>
      </c>
      <c r="C360" s="22"/>
      <c r="D360" s="22"/>
      <c r="E360" s="88"/>
      <c r="F360" s="86"/>
      <c r="G360" s="121"/>
      <c r="H360" s="121"/>
      <c r="I360" s="121"/>
      <c r="J360" s="121"/>
      <c r="K360" s="121"/>
      <c r="L360" s="121"/>
      <c r="M360" s="122"/>
    </row>
    <row r="361" spans="1:13" s="12" customFormat="1" ht="15" customHeight="1" hidden="1">
      <c r="A361" s="18"/>
      <c r="B361" s="84"/>
      <c r="C361" s="85"/>
      <c r="D361" s="85"/>
      <c r="E361" s="89"/>
      <c r="F361" s="90"/>
      <c r="G361" s="123"/>
      <c r="H361" s="123"/>
      <c r="I361" s="123"/>
      <c r="J361" s="123"/>
      <c r="K361" s="123"/>
      <c r="L361" s="123"/>
      <c r="M361" s="124"/>
    </row>
    <row r="362" spans="1:13" s="12" customFormat="1" ht="30" customHeight="1" hidden="1">
      <c r="A362" s="18"/>
      <c r="B362" s="25"/>
      <c r="C362" s="142"/>
      <c r="D362" s="142"/>
      <c r="E362" s="142"/>
      <c r="F362" s="142"/>
      <c r="G362" s="142"/>
      <c r="H362" s="142"/>
      <c r="I362" s="142"/>
      <c r="J362" s="142"/>
      <c r="K362" s="142"/>
      <c r="L362" s="142"/>
      <c r="M362" s="142"/>
    </row>
    <row r="363" spans="1:13" s="12" customFormat="1" ht="15" customHeight="1" hidden="1">
      <c r="A363" s="18"/>
      <c r="B363" s="120" t="s">
        <v>238</v>
      </c>
      <c r="C363" s="120"/>
      <c r="D363" s="120"/>
      <c r="E363" s="120"/>
      <c r="F363" s="120"/>
      <c r="G363" s="120"/>
      <c r="H363" s="120"/>
      <c r="I363" s="120"/>
      <c r="J363" s="120"/>
      <c r="K363" s="120"/>
      <c r="L363" s="120"/>
      <c r="M363" s="120"/>
    </row>
    <row r="364" spans="1:13" s="13" customFormat="1" ht="26.25" customHeight="1" hidden="1">
      <c r="A364" s="20"/>
      <c r="B364" s="125" t="s">
        <v>190</v>
      </c>
      <c r="C364" s="126"/>
      <c r="D364" s="126"/>
      <c r="E364" s="127"/>
      <c r="F364" s="91" t="s">
        <v>37</v>
      </c>
      <c r="G364" s="116"/>
      <c r="H364" s="116"/>
      <c r="I364" s="116"/>
      <c r="J364" s="116"/>
      <c r="K364" s="116"/>
      <c r="L364" s="116"/>
      <c r="M364" s="117"/>
    </row>
    <row r="365" spans="1:13" s="12" customFormat="1" ht="15" customHeight="1" hidden="1">
      <c r="A365" s="18"/>
      <c r="B365" s="131" t="s">
        <v>191</v>
      </c>
      <c r="C365" s="132"/>
      <c r="D365" s="132"/>
      <c r="E365" s="133"/>
      <c r="F365" s="93" t="s">
        <v>37</v>
      </c>
      <c r="G365" s="134"/>
      <c r="H365" s="134"/>
      <c r="I365" s="100" t="s">
        <v>24</v>
      </c>
      <c r="J365" s="94"/>
      <c r="K365" s="148" t="s">
        <v>193</v>
      </c>
      <c r="L365" s="148"/>
      <c r="M365" s="149"/>
    </row>
    <row r="366" spans="1:13" s="12" customFormat="1" ht="15" customHeight="1" hidden="1">
      <c r="A366" s="18"/>
      <c r="B366" s="104" t="s">
        <v>192</v>
      </c>
      <c r="C366" s="105"/>
      <c r="D366" s="105"/>
      <c r="E366" s="106"/>
      <c r="F366" s="95" t="s">
        <v>37</v>
      </c>
      <c r="G366" s="128"/>
      <c r="H366" s="128"/>
      <c r="I366" s="128"/>
      <c r="J366" s="128"/>
      <c r="K366" s="128"/>
      <c r="L366" s="128"/>
      <c r="M366" s="129"/>
    </row>
    <row r="367" spans="1:13" s="12" customFormat="1" ht="15" customHeight="1" hidden="1">
      <c r="A367" s="18"/>
      <c r="B367" s="125" t="s">
        <v>194</v>
      </c>
      <c r="C367" s="126"/>
      <c r="D367" s="126"/>
      <c r="E367" s="127"/>
      <c r="F367" s="91" t="s">
        <v>37</v>
      </c>
      <c r="G367" s="116"/>
      <c r="H367" s="116"/>
      <c r="I367" s="116"/>
      <c r="J367" s="116"/>
      <c r="K367" s="116"/>
      <c r="L367" s="116"/>
      <c r="M367" s="117"/>
    </row>
    <row r="368" spans="1:13" s="12" customFormat="1" ht="15" customHeight="1" hidden="1">
      <c r="A368" s="18"/>
      <c r="B368" s="145"/>
      <c r="C368" s="146"/>
      <c r="D368" s="146"/>
      <c r="E368" s="147"/>
      <c r="F368" s="96"/>
      <c r="G368" s="101"/>
      <c r="H368" s="87"/>
      <c r="I368" s="87"/>
      <c r="J368" s="87"/>
      <c r="K368" s="87"/>
      <c r="L368" s="87"/>
      <c r="M368" s="102"/>
    </row>
    <row r="369" spans="1:13" s="12" customFormat="1" ht="26.25" customHeight="1" hidden="1">
      <c r="A369" s="18"/>
      <c r="B369" s="107" t="s">
        <v>195</v>
      </c>
      <c r="C369" s="108"/>
      <c r="D369" s="108"/>
      <c r="E369" s="103"/>
      <c r="F369" s="95" t="s">
        <v>37</v>
      </c>
      <c r="G369" s="121"/>
      <c r="H369" s="121"/>
      <c r="I369" s="121"/>
      <c r="J369" s="121"/>
      <c r="K369" s="121"/>
      <c r="L369" s="121"/>
      <c r="M369" s="122"/>
    </row>
    <row r="370" spans="1:13" s="12" customFormat="1" ht="15" customHeight="1" hidden="1">
      <c r="A370" s="18"/>
      <c r="B370" s="83" t="s">
        <v>144</v>
      </c>
      <c r="C370" s="22"/>
      <c r="D370" s="22"/>
      <c r="E370" s="88"/>
      <c r="F370" s="86"/>
      <c r="G370" s="121"/>
      <c r="H370" s="121"/>
      <c r="I370" s="121"/>
      <c r="J370" s="121"/>
      <c r="K370" s="121"/>
      <c r="L370" s="121"/>
      <c r="M370" s="122"/>
    </row>
    <row r="371" spans="1:13" s="12" customFormat="1" ht="15" customHeight="1" hidden="1">
      <c r="A371" s="18"/>
      <c r="B371" s="83"/>
      <c r="C371" s="22"/>
      <c r="D371" s="22"/>
      <c r="E371" s="88"/>
      <c r="F371" s="86"/>
      <c r="G371" s="121"/>
      <c r="H371" s="121"/>
      <c r="I371" s="121"/>
      <c r="J371" s="121"/>
      <c r="K371" s="121"/>
      <c r="L371" s="121"/>
      <c r="M371" s="122"/>
    </row>
    <row r="372" spans="1:13" s="12" customFormat="1" ht="15" customHeight="1" hidden="1">
      <c r="A372" s="18"/>
      <c r="B372" s="125" t="s">
        <v>197</v>
      </c>
      <c r="C372" s="126"/>
      <c r="D372" s="126"/>
      <c r="E372" s="127"/>
      <c r="F372" s="91" t="s">
        <v>37</v>
      </c>
      <c r="G372" s="143"/>
      <c r="H372" s="143"/>
      <c r="I372" s="143"/>
      <c r="J372" s="143"/>
      <c r="K372" s="143"/>
      <c r="L372" s="143"/>
      <c r="M372" s="144"/>
    </row>
    <row r="373" spans="1:13" s="12" customFormat="1" ht="15" customHeight="1" hidden="1">
      <c r="A373" s="18"/>
      <c r="B373" s="83" t="s">
        <v>144</v>
      </c>
      <c r="C373" s="22"/>
      <c r="D373" s="22"/>
      <c r="E373" s="88"/>
      <c r="F373" s="86"/>
      <c r="G373" s="121"/>
      <c r="H373" s="121"/>
      <c r="I373" s="121"/>
      <c r="J373" s="121"/>
      <c r="K373" s="121"/>
      <c r="L373" s="121"/>
      <c r="M373" s="122"/>
    </row>
    <row r="374" spans="1:13" s="12" customFormat="1" ht="15" customHeight="1" hidden="1">
      <c r="A374" s="18"/>
      <c r="B374" s="84"/>
      <c r="C374" s="85"/>
      <c r="D374" s="85"/>
      <c r="E374" s="89"/>
      <c r="F374" s="90"/>
      <c r="G374" s="123"/>
      <c r="H374" s="123"/>
      <c r="I374" s="123"/>
      <c r="J374" s="123"/>
      <c r="K374" s="123"/>
      <c r="L374" s="123"/>
      <c r="M374" s="124"/>
    </row>
    <row r="375" spans="1:13" s="12" customFormat="1" ht="15" customHeight="1" hidden="1">
      <c r="A375" s="18"/>
      <c r="B375" s="107" t="s">
        <v>198</v>
      </c>
      <c r="C375" s="108"/>
      <c r="D375" s="108"/>
      <c r="E375" s="103"/>
      <c r="F375" s="95" t="s">
        <v>37</v>
      </c>
      <c r="G375" s="121"/>
      <c r="H375" s="121"/>
      <c r="I375" s="121"/>
      <c r="J375" s="121"/>
      <c r="K375" s="121"/>
      <c r="L375" s="121"/>
      <c r="M375" s="122"/>
    </row>
    <row r="376" spans="1:13" s="12" customFormat="1" ht="15" customHeight="1" hidden="1">
      <c r="A376" s="18"/>
      <c r="B376" s="83" t="s">
        <v>144</v>
      </c>
      <c r="C376" s="22"/>
      <c r="D376" s="22"/>
      <c r="E376" s="88"/>
      <c r="F376" s="86"/>
      <c r="G376" s="121"/>
      <c r="H376" s="121"/>
      <c r="I376" s="121"/>
      <c r="J376" s="121"/>
      <c r="K376" s="121"/>
      <c r="L376" s="121"/>
      <c r="M376" s="122"/>
    </row>
    <row r="377" spans="1:13" s="12" customFormat="1" ht="15" customHeight="1" hidden="1">
      <c r="A377" s="18"/>
      <c r="B377" s="84"/>
      <c r="C377" s="85"/>
      <c r="D377" s="85"/>
      <c r="E377" s="89"/>
      <c r="F377" s="87"/>
      <c r="G377" s="123"/>
      <c r="H377" s="123"/>
      <c r="I377" s="123"/>
      <c r="J377" s="123"/>
      <c r="K377" s="123"/>
      <c r="L377" s="123"/>
      <c r="M377" s="124"/>
    </row>
    <row r="378" spans="1:13" s="12" customFormat="1" ht="15" customHeight="1">
      <c r="A378" s="18"/>
      <c r="B378" s="25"/>
      <c r="C378" s="23"/>
      <c r="D378" s="23"/>
      <c r="E378" s="23"/>
      <c r="F378" s="23"/>
      <c r="G378" s="23"/>
      <c r="H378" s="23"/>
      <c r="I378" s="23"/>
      <c r="J378" s="23"/>
      <c r="K378" s="23"/>
      <c r="L378" s="23"/>
      <c r="M378" s="23"/>
    </row>
    <row r="379" spans="1:13" s="12" customFormat="1" ht="15" customHeight="1">
      <c r="A379" s="18"/>
      <c r="B379" s="25"/>
      <c r="C379" s="23"/>
      <c r="D379" s="23"/>
      <c r="E379" s="23"/>
      <c r="F379" s="23"/>
      <c r="G379" s="23"/>
      <c r="H379" s="23"/>
      <c r="I379" s="23"/>
      <c r="J379" s="23"/>
      <c r="K379" s="23"/>
      <c r="L379" s="23"/>
      <c r="M379" s="23"/>
    </row>
    <row r="380" spans="1:13" s="12" customFormat="1" ht="49.5" customHeight="1">
      <c r="A380" s="18"/>
      <c r="B380" s="81" t="s">
        <v>2</v>
      </c>
      <c r="C380" s="160" t="s">
        <v>199</v>
      </c>
      <c r="D380" s="160"/>
      <c r="E380" s="160"/>
      <c r="F380" s="160"/>
      <c r="G380" s="160"/>
      <c r="H380" s="160"/>
      <c r="I380" s="160"/>
      <c r="J380" s="160"/>
      <c r="K380" s="160"/>
      <c r="L380" s="160"/>
      <c r="M380" s="160"/>
    </row>
    <row r="381" spans="1:13" s="12" customFormat="1" ht="15" customHeight="1">
      <c r="A381" s="18"/>
      <c r="B381" s="25"/>
      <c r="C381" s="23"/>
      <c r="D381" s="23"/>
      <c r="E381" s="23"/>
      <c r="F381" s="23"/>
      <c r="G381" s="23"/>
      <c r="H381" s="23"/>
      <c r="I381" s="23"/>
      <c r="J381" s="23"/>
      <c r="K381" s="23"/>
      <c r="L381" s="23"/>
      <c r="M381" s="23"/>
    </row>
    <row r="382" spans="1:13" s="12" customFormat="1" ht="15" customHeight="1">
      <c r="A382" s="18"/>
      <c r="B382" s="27" t="s">
        <v>25</v>
      </c>
      <c r="C382" s="142" t="s">
        <v>200</v>
      </c>
      <c r="D382" s="142"/>
      <c r="E382" s="142"/>
      <c r="F382" s="142"/>
      <c r="G382" s="142"/>
      <c r="H382" s="142"/>
      <c r="I382" s="142"/>
      <c r="J382" s="142"/>
      <c r="K382" s="142"/>
      <c r="L382" s="142"/>
      <c r="M382" s="142"/>
    </row>
    <row r="383" spans="1:13" s="12" customFormat="1" ht="15" customHeight="1">
      <c r="A383" s="18"/>
      <c r="B383" s="25"/>
      <c r="C383" s="22"/>
      <c r="D383" s="22"/>
      <c r="E383" s="22"/>
      <c r="F383" s="22"/>
      <c r="G383" s="22"/>
      <c r="H383" s="22"/>
      <c r="I383" s="22"/>
      <c r="J383" s="22"/>
      <c r="K383" s="22"/>
      <c r="L383" s="22"/>
      <c r="M383" s="22"/>
    </row>
    <row r="384" spans="1:13" s="12" customFormat="1" ht="26.25" customHeight="1">
      <c r="A384" s="18"/>
      <c r="B384" s="58" t="s">
        <v>37</v>
      </c>
      <c r="C384" s="121"/>
      <c r="D384" s="121"/>
      <c r="E384" s="121"/>
      <c r="F384" s="121"/>
      <c r="G384" s="121"/>
      <c r="H384" s="121"/>
      <c r="I384" s="121"/>
      <c r="J384" s="121"/>
      <c r="K384" s="121"/>
      <c r="L384" s="121"/>
      <c r="M384" s="121"/>
    </row>
    <row r="385" spans="1:13" s="12" customFormat="1" ht="15" customHeight="1">
      <c r="A385" s="18"/>
      <c r="B385" s="25"/>
      <c r="C385" s="23"/>
      <c r="D385" s="23"/>
      <c r="E385" s="23"/>
      <c r="F385" s="23"/>
      <c r="G385" s="23"/>
      <c r="H385" s="23"/>
      <c r="I385" s="23"/>
      <c r="J385" s="23"/>
      <c r="K385" s="23"/>
      <c r="L385" s="23"/>
      <c r="M385" s="23"/>
    </row>
    <row r="386" spans="1:13" s="12" customFormat="1" ht="15" customHeight="1">
      <c r="A386" s="18"/>
      <c r="B386" s="27" t="s">
        <v>26</v>
      </c>
      <c r="C386" s="142" t="s">
        <v>201</v>
      </c>
      <c r="D386" s="142"/>
      <c r="E386" s="142"/>
      <c r="F386" s="142"/>
      <c r="G386" s="142"/>
      <c r="H386" s="142"/>
      <c r="I386" s="142"/>
      <c r="J386" s="142"/>
      <c r="K386" s="142"/>
      <c r="L386" s="142"/>
      <c r="M386" s="142"/>
    </row>
    <row r="387" spans="1:13" s="12" customFormat="1" ht="15" customHeight="1">
      <c r="A387" s="18"/>
      <c r="B387" s="25"/>
      <c r="C387" s="23"/>
      <c r="D387" s="23"/>
      <c r="E387" s="23"/>
      <c r="F387" s="23"/>
      <c r="G387" s="23"/>
      <c r="H387" s="23"/>
      <c r="I387" s="23"/>
      <c r="J387" s="23"/>
      <c r="K387" s="23"/>
      <c r="L387" s="23"/>
      <c r="M387" s="23"/>
    </row>
    <row r="388" spans="1:13" s="12" customFormat="1" ht="15" customHeight="1">
      <c r="A388" s="18"/>
      <c r="B388" s="29"/>
      <c r="C388" s="35" t="s">
        <v>202</v>
      </c>
      <c r="D388" s="35"/>
      <c r="E388" s="35"/>
      <c r="F388" s="35"/>
      <c r="G388" s="35"/>
      <c r="H388" s="35"/>
      <c r="I388" s="23"/>
      <c r="J388" s="23"/>
      <c r="K388" s="23"/>
      <c r="L388" s="23"/>
      <c r="M388" s="23"/>
    </row>
    <row r="389" spans="1:13" s="12" customFormat="1" ht="15" customHeight="1">
      <c r="A389" s="18"/>
      <c r="B389" s="29"/>
      <c r="C389" s="35" t="s">
        <v>203</v>
      </c>
      <c r="D389" s="35"/>
      <c r="E389" s="35"/>
      <c r="F389" s="35"/>
      <c r="G389" s="35"/>
      <c r="H389" s="35"/>
      <c r="I389" s="23"/>
      <c r="J389" s="23"/>
      <c r="K389" s="23"/>
      <c r="L389" s="23"/>
      <c r="M389" s="23"/>
    </row>
    <row r="390" spans="1:13" s="1" customFormat="1" ht="15" customHeight="1">
      <c r="A390" s="113"/>
      <c r="B390" s="29"/>
      <c r="C390" s="23"/>
      <c r="D390" s="23"/>
      <c r="E390" s="23"/>
      <c r="F390" s="23"/>
      <c r="G390" s="23"/>
      <c r="H390" s="23"/>
      <c r="I390" s="23"/>
      <c r="J390" s="23"/>
      <c r="K390" s="23"/>
      <c r="L390" s="23"/>
      <c r="M390" s="23"/>
    </row>
    <row r="391" spans="1:13" ht="15" customHeight="1">
      <c r="A391" s="21"/>
      <c r="B391" s="118" t="s">
        <v>180</v>
      </c>
      <c r="C391" s="118"/>
      <c r="D391" s="22" t="s">
        <v>37</v>
      </c>
      <c r="E391" s="136"/>
      <c r="F391" s="136"/>
      <c r="G391" s="136"/>
      <c r="H391" s="136"/>
      <c r="I391" s="136"/>
      <c r="J391" s="136"/>
      <c r="K391" s="136"/>
      <c r="L391" s="136"/>
      <c r="M391" s="136"/>
    </row>
    <row r="392" spans="1:13" ht="15" customHeight="1">
      <c r="A392" s="21"/>
      <c r="B392" s="118" t="s">
        <v>181</v>
      </c>
      <c r="C392" s="118"/>
      <c r="D392" s="22" t="s">
        <v>37</v>
      </c>
      <c r="E392" s="136"/>
      <c r="F392" s="136"/>
      <c r="G392" s="136"/>
      <c r="H392" s="136"/>
      <c r="I392" s="136"/>
      <c r="J392" s="136"/>
      <c r="K392" s="136"/>
      <c r="L392" s="136"/>
      <c r="M392" s="136"/>
    </row>
    <row r="393" spans="1:13" ht="15" customHeight="1">
      <c r="A393" s="21"/>
      <c r="B393" s="118" t="s">
        <v>182</v>
      </c>
      <c r="C393" s="118"/>
      <c r="D393" s="22" t="s">
        <v>37</v>
      </c>
      <c r="E393" s="136"/>
      <c r="F393" s="136"/>
      <c r="G393" s="136"/>
      <c r="H393" s="136"/>
      <c r="I393" s="136"/>
      <c r="J393" s="136"/>
      <c r="K393" s="136"/>
      <c r="L393" s="136"/>
      <c r="M393" s="136"/>
    </row>
    <row r="394" spans="1:13" ht="26.25" customHeight="1">
      <c r="A394" s="21"/>
      <c r="B394" s="130" t="s">
        <v>183</v>
      </c>
      <c r="C394" s="130"/>
      <c r="D394" s="63" t="s">
        <v>37</v>
      </c>
      <c r="E394" s="156"/>
      <c r="F394" s="156"/>
      <c r="G394" s="156"/>
      <c r="H394" s="156"/>
      <c r="I394" s="156"/>
      <c r="J394" s="156"/>
      <c r="K394" s="156"/>
      <c r="L394" s="156"/>
      <c r="M394" s="156"/>
    </row>
    <row r="395" spans="1:13" ht="15" customHeight="1">
      <c r="A395" s="21"/>
      <c r="B395" s="118" t="s">
        <v>242</v>
      </c>
      <c r="C395" s="118"/>
      <c r="D395" s="22" t="s">
        <v>37</v>
      </c>
      <c r="E395" s="136"/>
      <c r="F395" s="136"/>
      <c r="G395" s="136"/>
      <c r="H395" s="136"/>
      <c r="I395" s="136"/>
      <c r="J395" s="136"/>
      <c r="K395" s="136"/>
      <c r="L395" s="136"/>
      <c r="M395" s="136"/>
    </row>
    <row r="396" spans="1:13" ht="15" customHeight="1">
      <c r="A396" s="21"/>
      <c r="B396" s="118" t="s">
        <v>184</v>
      </c>
      <c r="C396" s="118"/>
      <c r="D396" s="22" t="s">
        <v>37</v>
      </c>
      <c r="E396" s="136"/>
      <c r="F396" s="136"/>
      <c r="G396" s="136"/>
      <c r="H396" s="136"/>
      <c r="I396" s="136"/>
      <c r="J396" s="136"/>
      <c r="K396" s="136"/>
      <c r="L396" s="136"/>
      <c r="M396" s="136"/>
    </row>
    <row r="397" spans="1:13" ht="15" customHeight="1">
      <c r="A397" s="21"/>
      <c r="B397" s="118" t="s">
        <v>185</v>
      </c>
      <c r="C397" s="118"/>
      <c r="D397" s="22" t="s">
        <v>37</v>
      </c>
      <c r="E397" s="51"/>
      <c r="F397" s="53" t="s">
        <v>24</v>
      </c>
      <c r="G397" s="119"/>
      <c r="H397" s="119"/>
      <c r="I397" s="119"/>
      <c r="J397" s="119"/>
      <c r="K397" s="119"/>
      <c r="L397" s="119"/>
      <c r="M397" s="119"/>
    </row>
    <row r="398" spans="1:13" ht="15" customHeight="1">
      <c r="A398" s="21"/>
      <c r="B398" s="118" t="s">
        <v>243</v>
      </c>
      <c r="C398" s="118"/>
      <c r="D398" s="39"/>
      <c r="E398" s="119"/>
      <c r="F398" s="136"/>
      <c r="G398" s="119"/>
      <c r="H398" s="119"/>
      <c r="I398" s="119"/>
      <c r="J398" s="119"/>
      <c r="K398" s="119"/>
      <c r="L398" s="119"/>
      <c r="M398" s="119"/>
    </row>
    <row r="399" spans="1:13" ht="15" customHeight="1">
      <c r="A399" s="21"/>
      <c r="B399" s="118" t="s">
        <v>244</v>
      </c>
      <c r="C399" s="118"/>
      <c r="D399" s="33"/>
      <c r="E399" s="119"/>
      <c r="F399" s="119"/>
      <c r="G399" s="119"/>
      <c r="H399" s="119"/>
      <c r="I399" s="119"/>
      <c r="J399" s="119"/>
      <c r="K399" s="119"/>
      <c r="L399" s="119"/>
      <c r="M399" s="119"/>
    </row>
    <row r="400" spans="1:13" ht="15" customHeight="1">
      <c r="A400" s="21"/>
      <c r="B400" s="118" t="s">
        <v>39</v>
      </c>
      <c r="C400" s="118"/>
      <c r="D400" s="33"/>
      <c r="E400" s="119"/>
      <c r="F400" s="119"/>
      <c r="G400" s="119"/>
      <c r="H400" s="119"/>
      <c r="I400" s="119"/>
      <c r="J400" s="119"/>
      <c r="K400" s="119"/>
      <c r="L400" s="119"/>
      <c r="M400" s="119"/>
    </row>
    <row r="401" spans="1:13" ht="15" customHeight="1">
      <c r="A401" s="21"/>
      <c r="B401" s="118" t="s">
        <v>186</v>
      </c>
      <c r="C401" s="118"/>
      <c r="D401" s="33"/>
      <c r="E401" s="119"/>
      <c r="F401" s="119"/>
      <c r="G401" s="119"/>
      <c r="H401" s="119"/>
      <c r="I401" s="119"/>
      <c r="J401" s="119"/>
      <c r="K401" s="119"/>
      <c r="L401" s="119"/>
      <c r="M401" s="119"/>
    </row>
    <row r="402" spans="1:13" ht="15" customHeight="1">
      <c r="A402" s="21"/>
      <c r="B402" s="25"/>
      <c r="C402" s="23"/>
      <c r="D402" s="23"/>
      <c r="E402" s="23"/>
      <c r="F402" s="23"/>
      <c r="G402" s="23"/>
      <c r="H402" s="23"/>
      <c r="I402" s="23"/>
      <c r="J402" s="23"/>
      <c r="K402" s="23"/>
      <c r="L402" s="23"/>
      <c r="M402" s="23"/>
    </row>
    <row r="403" spans="1:13" ht="15" customHeight="1">
      <c r="A403" s="21"/>
      <c r="B403" s="27" t="s">
        <v>27</v>
      </c>
      <c r="C403" s="142" t="s">
        <v>204</v>
      </c>
      <c r="D403" s="142"/>
      <c r="E403" s="142"/>
      <c r="F403" s="142"/>
      <c r="G403" s="142"/>
      <c r="H403" s="142"/>
      <c r="I403" s="142"/>
      <c r="J403" s="142"/>
      <c r="K403" s="142"/>
      <c r="L403" s="142"/>
      <c r="M403" s="142"/>
    </row>
    <row r="404" spans="1:13" ht="15" customHeight="1">
      <c r="A404" s="21"/>
      <c r="B404" s="25"/>
      <c r="C404" s="23"/>
      <c r="D404" s="23"/>
      <c r="E404" s="23"/>
      <c r="F404" s="23"/>
      <c r="G404" s="23"/>
      <c r="H404" s="23"/>
      <c r="I404" s="23"/>
      <c r="J404" s="23"/>
      <c r="K404" s="23"/>
      <c r="L404" s="23"/>
      <c r="M404" s="23"/>
    </row>
    <row r="405" spans="1:13" s="12" customFormat="1" ht="15" customHeight="1">
      <c r="A405" s="18"/>
      <c r="B405" s="58" t="s">
        <v>37</v>
      </c>
      <c r="C405" s="54"/>
      <c r="D405" s="34"/>
      <c r="E405" s="161" t="s">
        <v>205</v>
      </c>
      <c r="F405" s="161"/>
      <c r="G405" s="161"/>
      <c r="H405" s="161"/>
      <c r="I405" s="161"/>
      <c r="J405" s="161"/>
      <c r="K405" s="23"/>
      <c r="L405" s="23"/>
      <c r="M405" s="23"/>
    </row>
    <row r="406" spans="1:13" s="12" customFormat="1" ht="15" customHeight="1">
      <c r="A406" s="18"/>
      <c r="B406" s="25"/>
      <c r="C406" s="23"/>
      <c r="D406" s="23"/>
      <c r="E406" s="23"/>
      <c r="F406" s="23"/>
      <c r="G406" s="23"/>
      <c r="H406" s="23"/>
      <c r="I406" s="23"/>
      <c r="J406" s="23"/>
      <c r="K406" s="23"/>
      <c r="L406" s="23"/>
      <c r="M406" s="23"/>
    </row>
    <row r="407" spans="1:13" s="12" customFormat="1" ht="15" customHeight="1">
      <c r="A407" s="18"/>
      <c r="B407" s="27" t="s">
        <v>43</v>
      </c>
      <c r="C407" s="142" t="s">
        <v>245</v>
      </c>
      <c r="D407" s="142"/>
      <c r="E407" s="142"/>
      <c r="F407" s="142"/>
      <c r="G407" s="142"/>
      <c r="H407" s="142"/>
      <c r="I407" s="142"/>
      <c r="J407" s="142"/>
      <c r="K407" s="142"/>
      <c r="L407" s="142"/>
      <c r="M407" s="142"/>
    </row>
    <row r="408" spans="1:13" ht="15" customHeight="1">
      <c r="A408" s="21"/>
      <c r="B408" s="25"/>
      <c r="C408" s="23"/>
      <c r="D408" s="23"/>
      <c r="E408" s="23"/>
      <c r="F408" s="23"/>
      <c r="G408" s="23"/>
      <c r="H408" s="23"/>
      <c r="I408" s="23"/>
      <c r="J408" s="23"/>
      <c r="K408" s="23"/>
      <c r="L408" s="23"/>
      <c r="M408" s="23"/>
    </row>
    <row r="409" spans="1:13" s="12" customFormat="1" ht="15" customHeight="1">
      <c r="A409" s="18"/>
      <c r="B409" s="58" t="s">
        <v>37</v>
      </c>
      <c r="C409" s="55"/>
      <c r="D409" s="34"/>
      <c r="E409" s="105" t="s">
        <v>206</v>
      </c>
      <c r="F409" s="105"/>
      <c r="G409" s="105"/>
      <c r="H409" s="105"/>
      <c r="I409" s="105"/>
      <c r="J409" s="105"/>
      <c r="K409" s="23"/>
      <c r="L409" s="23"/>
      <c r="M409" s="23"/>
    </row>
    <row r="410" spans="1:13" s="12" customFormat="1" ht="15" customHeight="1">
      <c r="A410" s="18"/>
      <c r="B410" s="25"/>
      <c r="C410" s="23"/>
      <c r="D410" s="23"/>
      <c r="E410" s="23"/>
      <c r="F410" s="23"/>
      <c r="G410" s="23"/>
      <c r="H410" s="23"/>
      <c r="I410" s="23"/>
      <c r="J410" s="23"/>
      <c r="K410" s="23"/>
      <c r="L410" s="23"/>
      <c r="M410" s="23"/>
    </row>
    <row r="411" spans="1:13" s="12" customFormat="1" ht="26.25" customHeight="1">
      <c r="A411" s="18"/>
      <c r="B411" s="28" t="s">
        <v>44</v>
      </c>
      <c r="C411" s="152" t="s">
        <v>207</v>
      </c>
      <c r="D411" s="153"/>
      <c r="E411" s="153"/>
      <c r="F411" s="153"/>
      <c r="G411" s="153"/>
      <c r="H411" s="153"/>
      <c r="I411" s="153"/>
      <c r="J411" s="153"/>
      <c r="K411" s="153"/>
      <c r="L411" s="153"/>
      <c r="M411" s="153"/>
    </row>
    <row r="412" spans="1:13" s="12" customFormat="1" ht="15" customHeight="1">
      <c r="A412" s="18"/>
      <c r="B412" s="25"/>
      <c r="C412" s="23"/>
      <c r="D412" s="23"/>
      <c r="E412" s="23"/>
      <c r="F412" s="23"/>
      <c r="G412" s="23"/>
      <c r="H412" s="23"/>
      <c r="I412" s="23"/>
      <c r="J412" s="23"/>
      <c r="K412" s="23"/>
      <c r="L412" s="23"/>
      <c r="M412" s="23"/>
    </row>
    <row r="413" spans="1:13" s="12" customFormat="1" ht="192" customHeight="1">
      <c r="A413" s="18"/>
      <c r="B413" s="58" t="s">
        <v>37</v>
      </c>
      <c r="C413" s="121"/>
      <c r="D413" s="121"/>
      <c r="E413" s="121"/>
      <c r="F413" s="121"/>
      <c r="G413" s="121"/>
      <c r="H413" s="121"/>
      <c r="I413" s="121"/>
      <c r="J413" s="121"/>
      <c r="K413" s="121"/>
      <c r="L413" s="121"/>
      <c r="M413" s="121"/>
    </row>
    <row r="414" spans="1:13" s="12" customFormat="1" ht="15" customHeight="1">
      <c r="A414" s="18"/>
      <c r="B414" s="25"/>
      <c r="C414" s="23"/>
      <c r="D414" s="23"/>
      <c r="E414" s="23"/>
      <c r="F414" s="23"/>
      <c r="G414" s="23"/>
      <c r="H414" s="23"/>
      <c r="I414" s="23"/>
      <c r="J414" s="23"/>
      <c r="K414" s="23"/>
      <c r="L414" s="23"/>
      <c r="M414" s="23"/>
    </row>
    <row r="415" spans="1:13" s="12" customFormat="1" ht="15" customHeight="1">
      <c r="A415" s="18"/>
      <c r="B415" s="30" t="s">
        <v>208</v>
      </c>
      <c r="C415" s="23"/>
      <c r="D415" s="23"/>
      <c r="E415" s="23"/>
      <c r="F415" s="23"/>
      <c r="G415" s="23"/>
      <c r="H415" s="23"/>
      <c r="I415" s="23"/>
      <c r="J415" s="23"/>
      <c r="K415" s="23"/>
      <c r="L415" s="23"/>
      <c r="M415" s="23"/>
    </row>
    <row r="416" spans="1:13" s="12" customFormat="1" ht="15" customHeight="1">
      <c r="A416" s="18"/>
      <c r="B416" s="23"/>
      <c r="C416" s="23"/>
      <c r="D416" s="23"/>
      <c r="E416" s="23"/>
      <c r="F416" s="23"/>
      <c r="G416" s="23"/>
      <c r="H416" s="23"/>
      <c r="I416" s="23"/>
      <c r="J416" s="23"/>
      <c r="K416" s="23"/>
      <c r="L416" s="23"/>
      <c r="M416" s="23"/>
    </row>
    <row r="417" spans="1:13" s="12" customFormat="1" ht="192" customHeight="1">
      <c r="A417" s="18"/>
      <c r="B417" s="121"/>
      <c r="C417" s="121"/>
      <c r="D417" s="121"/>
      <c r="E417" s="121"/>
      <c r="F417" s="121"/>
      <c r="G417" s="121"/>
      <c r="H417" s="121"/>
      <c r="I417" s="121"/>
      <c r="J417" s="121"/>
      <c r="K417" s="121"/>
      <c r="L417" s="121"/>
      <c r="M417" s="121"/>
    </row>
    <row r="418" spans="1:13" s="12" customFormat="1" ht="15" customHeight="1">
      <c r="A418" s="18"/>
      <c r="B418" s="25"/>
      <c r="C418" s="23"/>
      <c r="D418" s="23"/>
      <c r="E418" s="23"/>
      <c r="F418" s="23"/>
      <c r="G418" s="23"/>
      <c r="H418" s="23"/>
      <c r="I418" s="23"/>
      <c r="J418" s="23"/>
      <c r="K418" s="23"/>
      <c r="L418" s="23"/>
      <c r="M418" s="23"/>
    </row>
    <row r="419" spans="1:14" s="12" customFormat="1" ht="15" customHeight="1">
      <c r="A419" s="18"/>
      <c r="B419" s="169" t="s">
        <v>209</v>
      </c>
      <c r="C419" s="169"/>
      <c r="D419" s="169"/>
      <c r="E419" s="169"/>
      <c r="F419" s="169"/>
      <c r="G419" s="169"/>
      <c r="H419" s="169"/>
      <c r="I419" s="169"/>
      <c r="J419" s="169"/>
      <c r="K419" s="169"/>
      <c r="L419" s="169"/>
      <c r="M419" s="169"/>
      <c r="N419" s="57"/>
    </row>
    <row r="420" spans="1:15" s="12" customFormat="1" ht="26.25" customHeight="1">
      <c r="A420" s="18"/>
      <c r="B420" s="165" t="s">
        <v>210</v>
      </c>
      <c r="C420" s="166"/>
      <c r="D420" s="166"/>
      <c r="E420" s="166"/>
      <c r="F420" s="166"/>
      <c r="G420" s="166"/>
      <c r="H420" s="166"/>
      <c r="I420" s="166"/>
      <c r="J420" s="166"/>
      <c r="K420" s="166"/>
      <c r="L420" s="166"/>
      <c r="M420" s="166"/>
      <c r="N420" s="57"/>
      <c r="O420" s="57"/>
    </row>
    <row r="421" spans="1:15" s="12" customFormat="1" ht="15" customHeight="1">
      <c r="A421" s="22"/>
      <c r="B421" s="36"/>
      <c r="C421" s="35"/>
      <c r="D421" s="35"/>
      <c r="E421" s="35"/>
      <c r="F421" s="35"/>
      <c r="G421" s="35"/>
      <c r="H421" s="35"/>
      <c r="I421" s="35"/>
      <c r="J421" s="35"/>
      <c r="K421" s="35"/>
      <c r="L421" s="35"/>
      <c r="M421" s="49" t="s">
        <v>218</v>
      </c>
      <c r="N421" s="57"/>
      <c r="O421" s="57"/>
    </row>
    <row r="422" spans="1:16" s="12" customFormat="1" ht="11.25" customHeight="1">
      <c r="A422" s="22"/>
      <c r="B422" s="45"/>
      <c r="C422" s="108" t="s">
        <v>211</v>
      </c>
      <c r="D422" s="167"/>
      <c r="E422" s="167"/>
      <c r="F422" s="167"/>
      <c r="G422" s="167"/>
      <c r="H422" s="167"/>
      <c r="I422" s="167"/>
      <c r="J422" s="167"/>
      <c r="K422" s="167"/>
      <c r="L422" s="167"/>
      <c r="M422" s="59"/>
      <c r="N422" s="69"/>
      <c r="O422" s="69"/>
      <c r="P422" s="61"/>
    </row>
    <row r="423" spans="1:15" s="12" customFormat="1" ht="15" customHeight="1">
      <c r="A423" s="22"/>
      <c r="B423" s="45"/>
      <c r="C423" s="167" t="s">
        <v>212</v>
      </c>
      <c r="D423" s="167"/>
      <c r="E423" s="167"/>
      <c r="F423" s="167"/>
      <c r="G423" s="167"/>
      <c r="H423" s="167"/>
      <c r="I423" s="167"/>
      <c r="J423" s="167"/>
      <c r="K423" s="167"/>
      <c r="L423" s="167"/>
      <c r="M423" s="80"/>
      <c r="N423" s="57"/>
      <c r="O423" s="57"/>
    </row>
    <row r="424" spans="1:16" s="12" customFormat="1" ht="15" customHeight="1">
      <c r="A424" s="22"/>
      <c r="B424" s="45"/>
      <c r="C424" s="108" t="s">
        <v>213</v>
      </c>
      <c r="D424" s="168"/>
      <c r="E424" s="168"/>
      <c r="F424" s="168"/>
      <c r="G424" s="168"/>
      <c r="H424" s="168"/>
      <c r="I424" s="168"/>
      <c r="J424" s="168"/>
      <c r="K424" s="168"/>
      <c r="L424" s="168"/>
      <c r="M424" s="59"/>
      <c r="N424" s="69"/>
      <c r="O424" s="69"/>
      <c r="P424" s="61"/>
    </row>
    <row r="425" spans="1:15" s="12" customFormat="1" ht="15" customHeight="1">
      <c r="A425" s="22"/>
      <c r="B425" s="45"/>
      <c r="C425" s="168"/>
      <c r="D425" s="168"/>
      <c r="E425" s="168"/>
      <c r="F425" s="168"/>
      <c r="G425" s="168"/>
      <c r="H425" s="168"/>
      <c r="I425" s="168"/>
      <c r="J425" s="168"/>
      <c r="K425" s="168"/>
      <c r="L425" s="168"/>
      <c r="M425" s="80"/>
      <c r="N425" s="57"/>
      <c r="O425" s="57"/>
    </row>
    <row r="426" spans="1:15" s="12" customFormat="1" ht="15" customHeight="1">
      <c r="A426" s="22"/>
      <c r="B426" s="45"/>
      <c r="C426" s="142" t="s">
        <v>214</v>
      </c>
      <c r="D426" s="168"/>
      <c r="E426" s="168"/>
      <c r="F426" s="168"/>
      <c r="G426" s="168"/>
      <c r="H426" s="168"/>
      <c r="I426" s="168"/>
      <c r="J426" s="168"/>
      <c r="K426" s="168"/>
      <c r="L426" s="168"/>
      <c r="M426" s="78"/>
      <c r="N426" s="69"/>
      <c r="O426" s="69"/>
    </row>
    <row r="427" spans="1:15" s="12" customFormat="1" ht="15" customHeight="1">
      <c r="A427" s="22"/>
      <c r="B427" s="45"/>
      <c r="C427" s="35" t="s">
        <v>247</v>
      </c>
      <c r="D427" s="16"/>
      <c r="E427" s="16"/>
      <c r="F427" s="16"/>
      <c r="G427" s="16"/>
      <c r="H427" s="16"/>
      <c r="I427" s="16"/>
      <c r="J427" s="16"/>
      <c r="K427" s="16"/>
      <c r="L427" s="16"/>
      <c r="M427" s="80"/>
      <c r="N427" s="57"/>
      <c r="O427" s="57"/>
    </row>
    <row r="428" spans="1:15" s="12" customFormat="1" ht="81" customHeight="1">
      <c r="A428" s="22"/>
      <c r="B428" s="79"/>
      <c r="C428" s="161" t="s">
        <v>248</v>
      </c>
      <c r="D428" s="163"/>
      <c r="E428" s="163"/>
      <c r="F428" s="163"/>
      <c r="G428" s="163"/>
      <c r="H428" s="163"/>
      <c r="I428" s="163"/>
      <c r="J428" s="163"/>
      <c r="K428" s="163"/>
      <c r="L428" s="163"/>
      <c r="M428" s="36"/>
      <c r="N428" s="69"/>
      <c r="O428" s="69"/>
    </row>
    <row r="429" spans="1:15" s="12" customFormat="1" ht="12.75">
      <c r="A429" s="22"/>
      <c r="B429" s="45"/>
      <c r="C429" s="77"/>
      <c r="D429" s="35"/>
      <c r="E429" s="35"/>
      <c r="F429" s="35"/>
      <c r="G429" s="35"/>
      <c r="H429" s="35"/>
      <c r="I429" s="35"/>
      <c r="J429" s="35"/>
      <c r="K429" s="35"/>
      <c r="L429" s="35"/>
      <c r="M429" s="36"/>
      <c r="N429" s="57"/>
      <c r="O429" s="57"/>
    </row>
    <row r="430" spans="1:13" s="12" customFormat="1" ht="12.75">
      <c r="A430" s="18"/>
      <c r="B430" s="60"/>
      <c r="C430" s="18"/>
      <c r="D430" s="18"/>
      <c r="E430" s="18"/>
      <c r="F430" s="18"/>
      <c r="G430" s="18"/>
      <c r="H430" s="18"/>
      <c r="I430" s="18"/>
      <c r="J430" s="18"/>
      <c r="K430" s="18"/>
      <c r="L430" s="18"/>
      <c r="M430" s="18"/>
    </row>
    <row r="431" spans="1:13" s="12" customFormat="1" ht="45" customHeight="1">
      <c r="A431" s="18"/>
      <c r="B431" s="137" t="s">
        <v>215</v>
      </c>
      <c r="C431" s="164"/>
      <c r="D431" s="164"/>
      <c r="E431" s="164"/>
      <c r="F431" s="164"/>
      <c r="G431" s="164"/>
      <c r="H431" s="164"/>
      <c r="I431" s="164"/>
      <c r="J431" s="164"/>
      <c r="K431" s="164"/>
      <c r="L431" s="164"/>
      <c r="M431" s="164"/>
    </row>
    <row r="432" spans="1:13" s="12" customFormat="1" ht="33.75" customHeight="1">
      <c r="A432" s="18"/>
      <c r="B432" s="24"/>
      <c r="C432" s="18"/>
      <c r="D432" s="18"/>
      <c r="E432" s="18"/>
      <c r="F432" s="18"/>
      <c r="G432" s="18"/>
      <c r="H432" s="18"/>
      <c r="I432" s="18"/>
      <c r="J432" s="18"/>
      <c r="K432" s="18"/>
      <c r="L432" s="18"/>
      <c r="M432" s="18"/>
    </row>
    <row r="433" spans="1:14" s="12" customFormat="1" ht="12.75">
      <c r="A433" s="18"/>
      <c r="B433" s="48"/>
      <c r="C433" s="48"/>
      <c r="D433" s="48"/>
      <c r="E433" s="62"/>
      <c r="F433" s="37"/>
      <c r="G433" s="37"/>
      <c r="H433" s="37"/>
      <c r="I433" s="37"/>
      <c r="J433" s="37"/>
      <c r="K433" s="37"/>
      <c r="L433" s="162"/>
      <c r="M433" s="162"/>
      <c r="N433" s="57"/>
    </row>
    <row r="434" spans="1:14" s="12" customFormat="1" ht="12.75">
      <c r="A434" s="18"/>
      <c r="B434" s="47" t="s">
        <v>216</v>
      </c>
      <c r="C434" s="47"/>
      <c r="D434" s="47"/>
      <c r="E434" s="22"/>
      <c r="G434" s="47" t="s">
        <v>217</v>
      </c>
      <c r="H434" s="47"/>
      <c r="I434" s="47"/>
      <c r="J434" s="47"/>
      <c r="K434" s="47"/>
      <c r="L434" s="47"/>
      <c r="M434" s="47"/>
      <c r="N434" s="57"/>
    </row>
    <row r="435" spans="1:13" s="12" customFormat="1" ht="12.75">
      <c r="A435" s="18"/>
      <c r="B435" s="56"/>
      <c r="C435" s="4"/>
      <c r="D435" s="4"/>
      <c r="E435" s="4"/>
      <c r="F435" s="4"/>
      <c r="G435" s="4"/>
      <c r="H435" s="4"/>
      <c r="I435" s="4"/>
      <c r="J435" s="4"/>
      <c r="K435" s="4"/>
      <c r="L435" s="4"/>
      <c r="M435" s="4"/>
    </row>
    <row r="436" spans="1:13" s="12" customFormat="1" ht="12.75">
      <c r="A436" s="18"/>
      <c r="B436" s="3"/>
      <c r="C436" s="4"/>
      <c r="D436" s="4"/>
      <c r="E436" s="4"/>
      <c r="F436" s="4"/>
      <c r="G436" s="4"/>
      <c r="H436" s="4"/>
      <c r="I436" s="4"/>
      <c r="J436" s="4"/>
      <c r="K436" s="4"/>
      <c r="L436" s="4"/>
      <c r="M436" s="4"/>
    </row>
  </sheetData>
  <sheetProtection password="DB21" sheet="1" objects="1" scenarios="1"/>
  <mergeCells count="432">
    <mergeCell ref="B6:M6"/>
    <mergeCell ref="B417:M417"/>
    <mergeCell ref="B419:M419"/>
    <mergeCell ref="C413:M413"/>
    <mergeCell ref="C403:M403"/>
    <mergeCell ref="C407:M407"/>
    <mergeCell ref="E409:J409"/>
    <mergeCell ref="C411:M411"/>
    <mergeCell ref="E405:F405"/>
    <mergeCell ref="G405:H405"/>
    <mergeCell ref="I405:J405"/>
    <mergeCell ref="L433:M433"/>
    <mergeCell ref="C428:L428"/>
    <mergeCell ref="B431:M431"/>
    <mergeCell ref="B420:M420"/>
    <mergeCell ref="C423:L423"/>
    <mergeCell ref="C422:L422"/>
    <mergeCell ref="C426:L426"/>
    <mergeCell ref="C424:L425"/>
    <mergeCell ref="B397:C397"/>
    <mergeCell ref="E400:M400"/>
    <mergeCell ref="B401:C401"/>
    <mergeCell ref="B400:C400"/>
    <mergeCell ref="G397:M397"/>
    <mergeCell ref="E398:M398"/>
    <mergeCell ref="E399:M399"/>
    <mergeCell ref="E401:M401"/>
    <mergeCell ref="B398:C398"/>
    <mergeCell ref="E395:M395"/>
    <mergeCell ref="E396:M396"/>
    <mergeCell ref="B395:C395"/>
    <mergeCell ref="B396:C396"/>
    <mergeCell ref="E394:M394"/>
    <mergeCell ref="B394:C394"/>
    <mergeCell ref="C386:M386"/>
    <mergeCell ref="E391:M391"/>
    <mergeCell ref="E392:M392"/>
    <mergeCell ref="E393:M393"/>
    <mergeCell ref="B393:C393"/>
    <mergeCell ref="B392:C392"/>
    <mergeCell ref="B391:C391"/>
    <mergeCell ref="B375:E375"/>
    <mergeCell ref="G375:M377"/>
    <mergeCell ref="C380:M380"/>
    <mergeCell ref="C382:M382"/>
    <mergeCell ref="B367:E368"/>
    <mergeCell ref="B369:E369"/>
    <mergeCell ref="G369:M371"/>
    <mergeCell ref="B372:E372"/>
    <mergeCell ref="G372:M374"/>
    <mergeCell ref="G367:M367"/>
    <mergeCell ref="B365:E365"/>
    <mergeCell ref="G365:H365"/>
    <mergeCell ref="K365:M365"/>
    <mergeCell ref="B366:E366"/>
    <mergeCell ref="G366:M366"/>
    <mergeCell ref="C362:M362"/>
    <mergeCell ref="B363:M363"/>
    <mergeCell ref="B364:E364"/>
    <mergeCell ref="G364:M364"/>
    <mergeCell ref="B356:E356"/>
    <mergeCell ref="G356:M358"/>
    <mergeCell ref="B359:E359"/>
    <mergeCell ref="G359:M361"/>
    <mergeCell ref="B350:E350"/>
    <mergeCell ref="G350:M350"/>
    <mergeCell ref="B351:E352"/>
    <mergeCell ref="B353:E353"/>
    <mergeCell ref="G353:M355"/>
    <mergeCell ref="G351:M351"/>
    <mergeCell ref="B347:M347"/>
    <mergeCell ref="B348:E348"/>
    <mergeCell ref="G348:M348"/>
    <mergeCell ref="B349:E349"/>
    <mergeCell ref="G349:H349"/>
    <mergeCell ref="K349:M349"/>
    <mergeCell ref="G343:M345"/>
    <mergeCell ref="C346:M346"/>
    <mergeCell ref="B337:E337"/>
    <mergeCell ref="G337:M339"/>
    <mergeCell ref="B340:E340"/>
    <mergeCell ref="G340:M342"/>
    <mergeCell ref="B343:E343"/>
    <mergeCell ref="C53:M53"/>
    <mergeCell ref="B55:D55"/>
    <mergeCell ref="B76:E76"/>
    <mergeCell ref="G76:M76"/>
    <mergeCell ref="B59:M59"/>
    <mergeCell ref="B75:M75"/>
    <mergeCell ref="G61:H61"/>
    <mergeCell ref="B63:E64"/>
    <mergeCell ref="G62:M62"/>
    <mergeCell ref="B60:E60"/>
    <mergeCell ref="G78:M78"/>
    <mergeCell ref="B79:E80"/>
    <mergeCell ref="G334:M334"/>
    <mergeCell ref="B334:E334"/>
    <mergeCell ref="G87:M89"/>
    <mergeCell ref="C90:M90"/>
    <mergeCell ref="B91:M91"/>
    <mergeCell ref="G81:M83"/>
    <mergeCell ref="G84:M86"/>
    <mergeCell ref="G92:M92"/>
    <mergeCell ref="B335:E336"/>
    <mergeCell ref="C330:M330"/>
    <mergeCell ref="K333:M333"/>
    <mergeCell ref="B94:E94"/>
    <mergeCell ref="G94:M94"/>
    <mergeCell ref="B97:E97"/>
    <mergeCell ref="G97:M99"/>
    <mergeCell ref="B100:E100"/>
    <mergeCell ref="G100:M102"/>
    <mergeCell ref="C106:M106"/>
    <mergeCell ref="G77:H77"/>
    <mergeCell ref="K77:M77"/>
    <mergeCell ref="K61:M61"/>
    <mergeCell ref="G65:M67"/>
    <mergeCell ref="G68:M70"/>
    <mergeCell ref="G71:M73"/>
    <mergeCell ref="B77:E77"/>
    <mergeCell ref="B95:E96"/>
    <mergeCell ref="B71:E71"/>
    <mergeCell ref="B92:E92"/>
    <mergeCell ref="B87:E87"/>
    <mergeCell ref="B84:E84"/>
    <mergeCell ref="B81:E81"/>
    <mergeCell ref="B78:E78"/>
    <mergeCell ref="B93:E93"/>
    <mergeCell ref="G93:H93"/>
    <mergeCell ref="K93:M93"/>
    <mergeCell ref="B103:E103"/>
    <mergeCell ref="G103:M105"/>
    <mergeCell ref="B107:M107"/>
    <mergeCell ref="G108:M108"/>
    <mergeCell ref="B109:E109"/>
    <mergeCell ref="G109:H109"/>
    <mergeCell ref="K109:M109"/>
    <mergeCell ref="B110:E110"/>
    <mergeCell ref="G110:M110"/>
    <mergeCell ref="K10:M10"/>
    <mergeCell ref="B111:E112"/>
    <mergeCell ref="C23:M23"/>
    <mergeCell ref="B20:M20"/>
    <mergeCell ref="H10:J10"/>
    <mergeCell ref="E44:M44"/>
    <mergeCell ref="G45:M45"/>
    <mergeCell ref="B108:E108"/>
    <mergeCell ref="B113:E113"/>
    <mergeCell ref="G113:M115"/>
    <mergeCell ref="C51:M51"/>
    <mergeCell ref="B37:M37"/>
    <mergeCell ref="C57:M57"/>
    <mergeCell ref="C58:M58"/>
    <mergeCell ref="G60:M60"/>
    <mergeCell ref="E43:M43"/>
    <mergeCell ref="E42:M42"/>
    <mergeCell ref="E46:M46"/>
    <mergeCell ref="B116:E116"/>
    <mergeCell ref="G116:M118"/>
    <mergeCell ref="B119:E119"/>
    <mergeCell ref="G119:M121"/>
    <mergeCell ref="C122:M122"/>
    <mergeCell ref="B123:M123"/>
    <mergeCell ref="B124:E124"/>
    <mergeCell ref="G124:M124"/>
    <mergeCell ref="B125:E125"/>
    <mergeCell ref="G125:H125"/>
    <mergeCell ref="K125:M125"/>
    <mergeCell ref="B126:E126"/>
    <mergeCell ref="G126:M126"/>
    <mergeCell ref="B132:E132"/>
    <mergeCell ref="G132:M134"/>
    <mergeCell ref="C35:M35"/>
    <mergeCell ref="C22:M22"/>
    <mergeCell ref="C24:M24"/>
    <mergeCell ref="C29:M29"/>
    <mergeCell ref="B127:E128"/>
    <mergeCell ref="B129:E129"/>
    <mergeCell ref="G129:M131"/>
    <mergeCell ref="C25:M25"/>
    <mergeCell ref="B135:E135"/>
    <mergeCell ref="G135:M137"/>
    <mergeCell ref="C138:M138"/>
    <mergeCell ref="B139:M139"/>
    <mergeCell ref="B142:E142"/>
    <mergeCell ref="G142:M142"/>
    <mergeCell ref="B143:E144"/>
    <mergeCell ref="B140:E140"/>
    <mergeCell ref="G140:M140"/>
    <mergeCell ref="B141:E141"/>
    <mergeCell ref="G141:H141"/>
    <mergeCell ref="K141:M141"/>
    <mergeCell ref="B145:E145"/>
    <mergeCell ref="G145:M147"/>
    <mergeCell ref="B148:E148"/>
    <mergeCell ref="G148:M150"/>
    <mergeCell ref="B151:E151"/>
    <mergeCell ref="G151:M153"/>
    <mergeCell ref="C154:M154"/>
    <mergeCell ref="B155:M155"/>
    <mergeCell ref="B158:E158"/>
    <mergeCell ref="G158:M158"/>
    <mergeCell ref="B159:E160"/>
    <mergeCell ref="B156:E156"/>
    <mergeCell ref="G156:M156"/>
    <mergeCell ref="B157:E157"/>
    <mergeCell ref="G157:H157"/>
    <mergeCell ref="K157:M157"/>
    <mergeCell ref="B161:E161"/>
    <mergeCell ref="G161:M163"/>
    <mergeCell ref="B164:E164"/>
    <mergeCell ref="G164:M166"/>
    <mergeCell ref="B167:E167"/>
    <mergeCell ref="G167:M169"/>
    <mergeCell ref="C170:M170"/>
    <mergeCell ref="B171:M171"/>
    <mergeCell ref="B174:E174"/>
    <mergeCell ref="G174:M174"/>
    <mergeCell ref="B175:E176"/>
    <mergeCell ref="B172:E172"/>
    <mergeCell ref="G172:M172"/>
    <mergeCell ref="B173:E173"/>
    <mergeCell ref="G173:H173"/>
    <mergeCell ref="K173:M173"/>
    <mergeCell ref="B177:E177"/>
    <mergeCell ref="G177:M179"/>
    <mergeCell ref="B180:E180"/>
    <mergeCell ref="G180:M182"/>
    <mergeCell ref="B183:E183"/>
    <mergeCell ref="G183:M185"/>
    <mergeCell ref="C186:M186"/>
    <mergeCell ref="B187:M187"/>
    <mergeCell ref="B190:E190"/>
    <mergeCell ref="G190:M190"/>
    <mergeCell ref="B191:E192"/>
    <mergeCell ref="B188:E188"/>
    <mergeCell ref="G188:M188"/>
    <mergeCell ref="B189:E189"/>
    <mergeCell ref="G189:H189"/>
    <mergeCell ref="K189:M189"/>
    <mergeCell ref="B193:E193"/>
    <mergeCell ref="G193:M195"/>
    <mergeCell ref="B196:E196"/>
    <mergeCell ref="G196:M198"/>
    <mergeCell ref="B199:E199"/>
    <mergeCell ref="G199:M201"/>
    <mergeCell ref="C202:M202"/>
    <mergeCell ref="B203:M203"/>
    <mergeCell ref="B206:E206"/>
    <mergeCell ref="G206:M206"/>
    <mergeCell ref="B207:E208"/>
    <mergeCell ref="B204:E204"/>
    <mergeCell ref="G204:M204"/>
    <mergeCell ref="B205:E205"/>
    <mergeCell ref="G205:H205"/>
    <mergeCell ref="K205:M205"/>
    <mergeCell ref="B209:E209"/>
    <mergeCell ref="G209:M211"/>
    <mergeCell ref="B212:E212"/>
    <mergeCell ref="G212:M214"/>
    <mergeCell ref="B215:E215"/>
    <mergeCell ref="G215:M217"/>
    <mergeCell ref="C218:M218"/>
    <mergeCell ref="B219:M219"/>
    <mergeCell ref="B222:E222"/>
    <mergeCell ref="G222:M222"/>
    <mergeCell ref="B223:E224"/>
    <mergeCell ref="B220:E220"/>
    <mergeCell ref="G220:M220"/>
    <mergeCell ref="B221:E221"/>
    <mergeCell ref="G221:H221"/>
    <mergeCell ref="K221:M221"/>
    <mergeCell ref="B225:E225"/>
    <mergeCell ref="G225:M227"/>
    <mergeCell ref="B228:E228"/>
    <mergeCell ref="G228:M230"/>
    <mergeCell ref="B231:E231"/>
    <mergeCell ref="G231:M233"/>
    <mergeCell ref="C234:M234"/>
    <mergeCell ref="B235:M235"/>
    <mergeCell ref="G236:M236"/>
    <mergeCell ref="B237:E237"/>
    <mergeCell ref="G237:H237"/>
    <mergeCell ref="K237:M237"/>
    <mergeCell ref="B241:E241"/>
    <mergeCell ref="G241:M243"/>
    <mergeCell ref="B61:E61"/>
    <mergeCell ref="B62:E62"/>
    <mergeCell ref="G63:M63"/>
    <mergeCell ref="G239:M239"/>
    <mergeCell ref="B238:E238"/>
    <mergeCell ref="G238:M238"/>
    <mergeCell ref="B239:E240"/>
    <mergeCell ref="B236:E236"/>
    <mergeCell ref="B244:E244"/>
    <mergeCell ref="G244:M246"/>
    <mergeCell ref="B247:E247"/>
    <mergeCell ref="G247:M249"/>
    <mergeCell ref="C250:M250"/>
    <mergeCell ref="B251:M251"/>
    <mergeCell ref="B65:E65"/>
    <mergeCell ref="B252:E252"/>
    <mergeCell ref="G252:M252"/>
    <mergeCell ref="G159:M159"/>
    <mergeCell ref="G175:M175"/>
    <mergeCell ref="G191:M191"/>
    <mergeCell ref="G207:M207"/>
    <mergeCell ref="G223:M223"/>
    <mergeCell ref="B253:E253"/>
    <mergeCell ref="G253:H253"/>
    <mergeCell ref="K253:M253"/>
    <mergeCell ref="B68:E68"/>
    <mergeCell ref="C74:M74"/>
    <mergeCell ref="G79:M79"/>
    <mergeCell ref="G95:M95"/>
    <mergeCell ref="G111:M111"/>
    <mergeCell ref="G127:M127"/>
    <mergeCell ref="G143:M143"/>
    <mergeCell ref="B254:E254"/>
    <mergeCell ref="G254:M254"/>
    <mergeCell ref="B255:E256"/>
    <mergeCell ref="G255:M255"/>
    <mergeCell ref="G263:M265"/>
    <mergeCell ref="C266:M266"/>
    <mergeCell ref="B267:M267"/>
    <mergeCell ref="B257:E257"/>
    <mergeCell ref="G257:M259"/>
    <mergeCell ref="B260:E260"/>
    <mergeCell ref="G260:M262"/>
    <mergeCell ref="G270:M270"/>
    <mergeCell ref="B271:E272"/>
    <mergeCell ref="G271:M271"/>
    <mergeCell ref="B268:E268"/>
    <mergeCell ref="G268:M268"/>
    <mergeCell ref="B269:E269"/>
    <mergeCell ref="G269:H269"/>
    <mergeCell ref="K269:M269"/>
    <mergeCell ref="G279:M281"/>
    <mergeCell ref="C282:M282"/>
    <mergeCell ref="B283:M283"/>
    <mergeCell ref="B273:E273"/>
    <mergeCell ref="G273:M275"/>
    <mergeCell ref="B276:E276"/>
    <mergeCell ref="G276:M278"/>
    <mergeCell ref="B279:E279"/>
    <mergeCell ref="G286:M286"/>
    <mergeCell ref="B287:E288"/>
    <mergeCell ref="G287:M287"/>
    <mergeCell ref="B284:E284"/>
    <mergeCell ref="G284:M284"/>
    <mergeCell ref="B285:E285"/>
    <mergeCell ref="G285:H285"/>
    <mergeCell ref="K285:M285"/>
    <mergeCell ref="G295:M297"/>
    <mergeCell ref="C298:M298"/>
    <mergeCell ref="B299:M299"/>
    <mergeCell ref="B289:E289"/>
    <mergeCell ref="G289:M291"/>
    <mergeCell ref="B292:E292"/>
    <mergeCell ref="G292:M294"/>
    <mergeCell ref="G300:M300"/>
    <mergeCell ref="B301:E301"/>
    <mergeCell ref="G301:H301"/>
    <mergeCell ref="K301:M301"/>
    <mergeCell ref="G305:M307"/>
    <mergeCell ref="B308:E308"/>
    <mergeCell ref="G308:M310"/>
    <mergeCell ref="B302:E302"/>
    <mergeCell ref="G302:M302"/>
    <mergeCell ref="B303:E304"/>
    <mergeCell ref="G303:M303"/>
    <mergeCell ref="G324:M326"/>
    <mergeCell ref="B319:E320"/>
    <mergeCell ref="G316:M316"/>
    <mergeCell ref="B317:E317"/>
    <mergeCell ref="G317:H317"/>
    <mergeCell ref="K317:M317"/>
    <mergeCell ref="B321:E321"/>
    <mergeCell ref="G321:M323"/>
    <mergeCell ref="G319:M319"/>
    <mergeCell ref="B318:E318"/>
    <mergeCell ref="G311:M313"/>
    <mergeCell ref="C314:M314"/>
    <mergeCell ref="B315:M315"/>
    <mergeCell ref="B316:E316"/>
    <mergeCell ref="E40:M40"/>
    <mergeCell ref="E41:M41"/>
    <mergeCell ref="B40:C40"/>
    <mergeCell ref="B31:M31"/>
    <mergeCell ref="B33:M33"/>
    <mergeCell ref="C34:M34"/>
    <mergeCell ref="B41:C41"/>
    <mergeCell ref="B46:C46"/>
    <mergeCell ref="H12:M12"/>
    <mergeCell ref="H11:M11"/>
    <mergeCell ref="E39:M39"/>
    <mergeCell ref="H13:M13"/>
    <mergeCell ref="C21:M21"/>
    <mergeCell ref="B39:C39"/>
    <mergeCell ref="C26:I26"/>
    <mergeCell ref="C27:I27"/>
    <mergeCell ref="C28:I28"/>
    <mergeCell ref="B42:C42"/>
    <mergeCell ref="G335:M335"/>
    <mergeCell ref="B48:C48"/>
    <mergeCell ref="B49:C49"/>
    <mergeCell ref="E48:M48"/>
    <mergeCell ref="E49:M49"/>
    <mergeCell ref="B333:E333"/>
    <mergeCell ref="G333:H333"/>
    <mergeCell ref="B324:E324"/>
    <mergeCell ref="B43:C43"/>
    <mergeCell ref="C384:M384"/>
    <mergeCell ref="B399:C399"/>
    <mergeCell ref="B47:C47"/>
    <mergeCell ref="B332:E332"/>
    <mergeCell ref="B305:E305"/>
    <mergeCell ref="B300:E300"/>
    <mergeCell ref="B295:E295"/>
    <mergeCell ref="B286:E286"/>
    <mergeCell ref="G318:M318"/>
    <mergeCell ref="B311:E311"/>
    <mergeCell ref="K15:L15"/>
    <mergeCell ref="G332:M332"/>
    <mergeCell ref="B45:C45"/>
    <mergeCell ref="B44:C44"/>
    <mergeCell ref="B270:E270"/>
    <mergeCell ref="B263:E263"/>
    <mergeCell ref="E47:M47"/>
    <mergeCell ref="B331:M331"/>
    <mergeCell ref="B327:E327"/>
    <mergeCell ref="G327:M329"/>
  </mergeCells>
  <conditionalFormatting sqref="E391:M396 G397:M397 E397">
    <cfRule type="expression" priority="1" dxfId="0" stopIfTrue="1">
      <formula>$A$156</formula>
    </cfRule>
  </conditionalFormatting>
  <printOptions/>
  <pageMargins left="0.5511811023622047" right="0.3937007874015748" top="0.4724409448818898" bottom="0.8661417322834646" header="0.4724409448818898" footer="0.2755905511811024"/>
  <pageSetup horizontalDpi="600" verticalDpi="600" orientation="portrait" paperSize="9" scale="98" r:id="rId3"/>
  <headerFooter alignWithMargins="0">
    <oddFooter>&amp;L&amp;6&amp;F, &amp;A&amp;C&amp;7&amp;D&amp;R&amp;7&amp;P/&amp;N</oddFooter>
  </headerFooter>
  <rowBreaks count="5" manualBreakCount="5">
    <brk id="33" max="13" man="1"/>
    <brk id="56" max="13" man="1"/>
    <brk id="340" max="13" man="1"/>
    <brk id="381" max="13" man="1"/>
    <brk id="414" max="13" man="1"/>
  </rowBreaks>
  <drawing r:id="rId2"/>
  <legacyDrawing r:id="rId1"/>
</worksheet>
</file>

<file path=xl/worksheets/sheet2.xml><?xml version="1.0" encoding="utf-8"?>
<worksheet xmlns="http://schemas.openxmlformats.org/spreadsheetml/2006/main" xmlns:r="http://schemas.openxmlformats.org/officeDocument/2006/relationships">
  <sheetPr codeName="Tabelle3"/>
  <dimension ref="A1:O217"/>
  <sheetViews>
    <sheetView zoomScale="93" zoomScaleNormal="93" workbookViewId="0" topLeftCell="A218">
      <selection activeCell="F221" sqref="F221"/>
    </sheetView>
  </sheetViews>
  <sheetFormatPr defaultColWidth="9.140625" defaultRowHeight="12.75"/>
  <cols>
    <col min="1" max="1" width="4.28125" style="11" bestFit="1" customWidth="1"/>
    <col min="2" max="2" width="2.421875" style="11" bestFit="1" customWidth="1"/>
    <col min="3" max="3" width="3.28125" style="11" bestFit="1" customWidth="1"/>
    <col min="4" max="4" width="31.140625" style="11" bestFit="1" customWidth="1"/>
    <col min="5" max="5" width="51.28125" style="11" bestFit="1" customWidth="1"/>
    <col min="6" max="6" width="32.140625" style="11" bestFit="1" customWidth="1"/>
    <col min="7" max="7" width="11.28125" style="11" bestFit="1" customWidth="1"/>
    <col min="8" max="8" width="10.00390625" style="11" bestFit="1" customWidth="1"/>
    <col min="9" max="9" width="12.8515625" style="11" bestFit="1" customWidth="1"/>
    <col min="10" max="11" width="11.57421875" style="11" bestFit="1" customWidth="1"/>
    <col min="12" max="12" width="13.28125" style="11" bestFit="1" customWidth="1"/>
    <col min="13" max="13" width="8.140625" style="11" bestFit="1" customWidth="1"/>
    <col min="14" max="14" width="7.421875" style="11" bestFit="1" customWidth="1"/>
    <col min="15" max="15" width="10.421875" style="11" bestFit="1" customWidth="1"/>
    <col min="16" max="16384" width="9.140625" style="11" customWidth="1"/>
  </cols>
  <sheetData>
    <row r="1" spans="1:15" s="70" customFormat="1" ht="11.25" hidden="1">
      <c r="A1" s="70" t="s">
        <v>20</v>
      </c>
      <c r="B1" s="70" t="s">
        <v>18</v>
      </c>
      <c r="C1" s="70" t="s">
        <v>22</v>
      </c>
      <c r="D1" s="70" t="s">
        <v>3</v>
      </c>
      <c r="E1" s="70" t="s">
        <v>4</v>
      </c>
      <c r="F1" s="70" t="s">
        <v>21</v>
      </c>
      <c r="G1" s="70" t="s">
        <v>8</v>
      </c>
      <c r="H1" s="70" t="s">
        <v>9</v>
      </c>
      <c r="I1" s="70" t="s">
        <v>5</v>
      </c>
      <c r="J1" s="70" t="s">
        <v>10</v>
      </c>
      <c r="K1" s="70" t="s">
        <v>23</v>
      </c>
      <c r="L1" s="70" t="s">
        <v>11</v>
      </c>
      <c r="M1" s="70" t="s">
        <v>12</v>
      </c>
      <c r="N1" s="70" t="s">
        <v>13</v>
      </c>
      <c r="O1" s="70" t="s">
        <v>19</v>
      </c>
    </row>
    <row r="2" spans="2:15" s="71" customFormat="1" ht="11.25" hidden="1">
      <c r="B2" s="71">
        <v>1</v>
      </c>
      <c r="C2" s="71">
        <v>1</v>
      </c>
      <c r="D2" s="71" t="s">
        <v>65</v>
      </c>
      <c r="E2" s="71" t="s">
        <v>56</v>
      </c>
      <c r="F2" s="71">
        <f>IF(formulaire!E39="","",formulaire!E39)</f>
      </c>
      <c r="G2" s="71" t="s">
        <v>28</v>
      </c>
      <c r="H2" s="71">
        <v>240</v>
      </c>
      <c r="I2" s="71" t="s">
        <v>18</v>
      </c>
      <c r="J2" s="71">
        <v>25</v>
      </c>
      <c r="K2" s="71">
        <v>1</v>
      </c>
      <c r="M2" s="71">
        <v>1</v>
      </c>
      <c r="N2" s="71">
        <v>1</v>
      </c>
      <c r="O2" s="71">
        <v>1</v>
      </c>
    </row>
    <row r="3" spans="2:15" s="71" customFormat="1" ht="11.25" hidden="1">
      <c r="B3" s="71">
        <v>1</v>
      </c>
      <c r="C3" s="71">
        <v>1</v>
      </c>
      <c r="D3" s="71" t="s">
        <v>66</v>
      </c>
      <c r="E3" s="71" t="s">
        <v>57</v>
      </c>
      <c r="F3" s="71">
        <f>IF(formulaire!E40="","",formulaire!E40)</f>
      </c>
      <c r="G3" s="71" t="s">
        <v>28</v>
      </c>
      <c r="H3" s="71">
        <v>240</v>
      </c>
      <c r="I3" s="71" t="s">
        <v>18</v>
      </c>
      <c r="J3" s="71">
        <v>25</v>
      </c>
      <c r="K3" s="71">
        <v>1</v>
      </c>
      <c r="M3" s="71">
        <v>1</v>
      </c>
      <c r="N3" s="71">
        <v>1</v>
      </c>
      <c r="O3" s="71">
        <v>1</v>
      </c>
    </row>
    <row r="4" spans="2:15" s="71" customFormat="1" ht="11.25" hidden="1">
      <c r="B4" s="71">
        <v>1</v>
      </c>
      <c r="C4" s="71">
        <v>1</v>
      </c>
      <c r="D4" s="71" t="s">
        <v>67</v>
      </c>
      <c r="E4" s="71" t="s">
        <v>58</v>
      </c>
      <c r="F4" s="71">
        <f>IF(formulaire!E41="","",formulaire!E41)</f>
      </c>
      <c r="G4" s="71" t="s">
        <v>28</v>
      </c>
      <c r="H4" s="71">
        <v>240</v>
      </c>
      <c r="I4" s="71" t="s">
        <v>18</v>
      </c>
      <c r="J4" s="71">
        <v>25</v>
      </c>
      <c r="K4" s="71">
        <v>1</v>
      </c>
      <c r="M4" s="71">
        <v>1</v>
      </c>
      <c r="N4" s="71">
        <v>1</v>
      </c>
      <c r="O4" s="71">
        <v>0</v>
      </c>
    </row>
    <row r="5" spans="2:15" s="71" customFormat="1" ht="11.25" hidden="1">
      <c r="B5" s="71">
        <v>1</v>
      </c>
      <c r="C5" s="71">
        <v>1</v>
      </c>
      <c r="D5" s="71" t="s">
        <v>68</v>
      </c>
      <c r="E5" s="71" t="s">
        <v>59</v>
      </c>
      <c r="F5" s="71">
        <f>IF(formulaire!E42="","",formulaire!E42)</f>
      </c>
      <c r="G5" s="71" t="s">
        <v>28</v>
      </c>
      <c r="H5" s="71">
        <v>240</v>
      </c>
      <c r="I5" s="71" t="s">
        <v>18</v>
      </c>
      <c r="J5" s="71">
        <v>25</v>
      </c>
      <c r="K5" s="71">
        <v>1</v>
      </c>
      <c r="M5" s="71">
        <v>1</v>
      </c>
      <c r="N5" s="71">
        <v>1</v>
      </c>
      <c r="O5" s="71">
        <v>1</v>
      </c>
    </row>
    <row r="6" spans="2:15" s="71" customFormat="1" ht="11.25" hidden="1">
      <c r="B6" s="71">
        <v>1</v>
      </c>
      <c r="C6" s="71">
        <v>1</v>
      </c>
      <c r="D6" s="71" t="s">
        <v>69</v>
      </c>
      <c r="E6" s="71" t="s">
        <v>60</v>
      </c>
      <c r="F6" s="71">
        <f>IF(formulaire!E43="","",formulaire!E43)</f>
      </c>
      <c r="G6" s="71" t="s">
        <v>28</v>
      </c>
      <c r="H6" s="71">
        <v>240</v>
      </c>
      <c r="I6" s="71" t="s">
        <v>18</v>
      </c>
      <c r="J6" s="71">
        <v>25</v>
      </c>
      <c r="K6" s="71">
        <v>1</v>
      </c>
      <c r="M6" s="71">
        <v>1</v>
      </c>
      <c r="N6" s="71">
        <v>1</v>
      </c>
      <c r="O6" s="71">
        <v>1</v>
      </c>
    </row>
    <row r="7" spans="2:15" s="71" customFormat="1" ht="11.25" hidden="1">
      <c r="B7" s="71">
        <v>1</v>
      </c>
      <c r="C7" s="71">
        <v>1</v>
      </c>
      <c r="D7" s="71" t="s">
        <v>70</v>
      </c>
      <c r="E7" s="71" t="s">
        <v>61</v>
      </c>
      <c r="F7" s="71">
        <f>IF(formulaire!E44="","",formulaire!E44)</f>
      </c>
      <c r="G7" s="71" t="s">
        <v>28</v>
      </c>
      <c r="H7" s="71">
        <v>240</v>
      </c>
      <c r="I7" s="71" t="s">
        <v>18</v>
      </c>
      <c r="J7" s="71">
        <v>25</v>
      </c>
      <c r="K7" s="71">
        <v>1</v>
      </c>
      <c r="M7" s="71">
        <v>1</v>
      </c>
      <c r="N7" s="71">
        <v>1</v>
      </c>
      <c r="O7" s="71">
        <v>0</v>
      </c>
    </row>
    <row r="8" spans="2:15" s="71" customFormat="1" ht="11.25" hidden="1">
      <c r="B8" s="71">
        <v>1</v>
      </c>
      <c r="C8" s="71">
        <v>1</v>
      </c>
      <c r="D8" s="71" t="s">
        <v>71</v>
      </c>
      <c r="E8" s="71" t="s">
        <v>62</v>
      </c>
      <c r="F8" s="71">
        <f>IF(formulaire!E45="","",formulaire!E45)</f>
      </c>
      <c r="G8" s="71" t="s">
        <v>28</v>
      </c>
      <c r="H8" s="71">
        <v>240</v>
      </c>
      <c r="I8" s="71" t="s">
        <v>18</v>
      </c>
      <c r="J8" s="71">
        <v>25</v>
      </c>
      <c r="K8" s="71">
        <v>1</v>
      </c>
      <c r="M8" s="71">
        <v>1</v>
      </c>
      <c r="N8" s="71">
        <v>1</v>
      </c>
      <c r="O8" s="71">
        <v>0</v>
      </c>
    </row>
    <row r="9" spans="2:15" s="71" customFormat="1" ht="11.25" hidden="1">
      <c r="B9" s="71">
        <v>1</v>
      </c>
      <c r="C9" s="71">
        <v>1</v>
      </c>
      <c r="D9" s="71" t="s">
        <v>72</v>
      </c>
      <c r="E9" s="71" t="s">
        <v>63</v>
      </c>
      <c r="F9" s="71">
        <f>IF(formulaire!G45="","",formulaire!G45)</f>
      </c>
      <c r="G9" s="71" t="s">
        <v>28</v>
      </c>
      <c r="H9" s="71">
        <v>240</v>
      </c>
      <c r="I9" s="71" t="s">
        <v>18</v>
      </c>
      <c r="J9" s="71">
        <v>25</v>
      </c>
      <c r="K9" s="71">
        <v>1</v>
      </c>
      <c r="M9" s="71">
        <v>1</v>
      </c>
      <c r="N9" s="71">
        <v>1</v>
      </c>
      <c r="O9" s="71">
        <v>1</v>
      </c>
    </row>
    <row r="10" spans="2:15" s="71" customFormat="1" ht="11.25" hidden="1">
      <c r="B10" s="71">
        <v>1</v>
      </c>
      <c r="C10" s="71">
        <v>1</v>
      </c>
      <c r="D10" s="71" t="s">
        <v>153</v>
      </c>
      <c r="E10" s="71" t="s">
        <v>158</v>
      </c>
      <c r="F10" s="71">
        <f>IF(formulaire!E46="","",formulaire!E46)</f>
      </c>
      <c r="G10" s="71" t="s">
        <v>28</v>
      </c>
      <c r="H10" s="71">
        <v>241</v>
      </c>
      <c r="I10" s="71" t="s">
        <v>18</v>
      </c>
      <c r="J10" s="71">
        <v>25</v>
      </c>
      <c r="K10" s="71">
        <v>1</v>
      </c>
      <c r="M10" s="71">
        <v>1</v>
      </c>
      <c r="N10" s="71">
        <v>0</v>
      </c>
      <c r="O10" s="71">
        <v>0</v>
      </c>
    </row>
    <row r="11" spans="2:15" s="71" customFormat="1" ht="11.25" hidden="1">
      <c r="B11" s="71">
        <v>1</v>
      </c>
      <c r="C11" s="71">
        <v>1</v>
      </c>
      <c r="D11" s="71" t="s">
        <v>154</v>
      </c>
      <c r="E11" s="71" t="s">
        <v>159</v>
      </c>
      <c r="F11" s="71">
        <f>IF(formulaire!E47="","",formulaire!E47)</f>
      </c>
      <c r="G11" s="71" t="s">
        <v>28</v>
      </c>
      <c r="H11" s="71">
        <v>242</v>
      </c>
      <c r="I11" s="71" t="s">
        <v>18</v>
      </c>
      <c r="J11" s="71">
        <v>25</v>
      </c>
      <c r="K11" s="71">
        <v>1</v>
      </c>
      <c r="M11" s="71">
        <v>1</v>
      </c>
      <c r="N11" s="71">
        <v>0</v>
      </c>
      <c r="O11" s="71">
        <v>0</v>
      </c>
    </row>
    <row r="12" spans="2:15" s="71" customFormat="1" ht="11.25" hidden="1">
      <c r="B12" s="71">
        <v>1</v>
      </c>
      <c r="C12" s="71">
        <v>1</v>
      </c>
      <c r="D12" s="71" t="s">
        <v>155</v>
      </c>
      <c r="E12" s="71" t="s">
        <v>160</v>
      </c>
      <c r="F12" s="71">
        <f>IF(formulaire!E48="","",formulaire!E48)</f>
      </c>
      <c r="G12" s="71" t="s">
        <v>28</v>
      </c>
      <c r="H12" s="71">
        <v>243</v>
      </c>
      <c r="I12" s="71" t="s">
        <v>18</v>
      </c>
      <c r="J12" s="71">
        <v>25</v>
      </c>
      <c r="K12" s="71">
        <v>1</v>
      </c>
      <c r="M12" s="71">
        <v>1</v>
      </c>
      <c r="N12" s="71">
        <v>0</v>
      </c>
      <c r="O12" s="71">
        <v>0</v>
      </c>
    </row>
    <row r="13" spans="2:15" s="71" customFormat="1" ht="11.25" hidden="1">
      <c r="B13" s="71">
        <v>1</v>
      </c>
      <c r="C13" s="71">
        <v>1</v>
      </c>
      <c r="D13" s="71" t="s">
        <v>156</v>
      </c>
      <c r="E13" s="71" t="s">
        <v>157</v>
      </c>
      <c r="F13" s="71">
        <f>IF(formulaire!E49="","",formulaire!E49)</f>
      </c>
      <c r="G13" s="71" t="s">
        <v>28</v>
      </c>
      <c r="H13" s="71">
        <v>244</v>
      </c>
      <c r="I13" s="71" t="s">
        <v>18</v>
      </c>
      <c r="J13" s="71">
        <v>25</v>
      </c>
      <c r="K13" s="71">
        <v>1</v>
      </c>
      <c r="M13" s="71">
        <v>1</v>
      </c>
      <c r="N13" s="71">
        <v>0</v>
      </c>
      <c r="O13" s="71">
        <v>0</v>
      </c>
    </row>
    <row r="14" spans="2:15" s="71" customFormat="1" ht="11.25" hidden="1">
      <c r="B14" s="71">
        <v>1</v>
      </c>
      <c r="C14" s="71">
        <v>1</v>
      </c>
      <c r="D14" s="71" t="s">
        <v>64</v>
      </c>
      <c r="E14" s="71" t="s">
        <v>73</v>
      </c>
      <c r="F14" s="71">
        <f>IF(formulaire!B55="","",formulaire!B55)</f>
      </c>
      <c r="G14" s="71" t="s">
        <v>29</v>
      </c>
      <c r="H14" s="71">
        <v>0</v>
      </c>
      <c r="I14" s="71" t="s">
        <v>18</v>
      </c>
      <c r="J14" s="71">
        <v>4</v>
      </c>
      <c r="K14" s="71">
        <v>1</v>
      </c>
      <c r="M14" s="71">
        <v>1</v>
      </c>
      <c r="N14" s="71">
        <v>1</v>
      </c>
      <c r="O14" s="71">
        <v>1</v>
      </c>
    </row>
    <row r="15" spans="2:15" s="71" customFormat="1" ht="11.25" hidden="1">
      <c r="B15" s="71">
        <v>1</v>
      </c>
      <c r="C15" s="71">
        <v>1</v>
      </c>
      <c r="D15" s="71" t="s">
        <v>77</v>
      </c>
      <c r="E15" s="71" t="s">
        <v>78</v>
      </c>
      <c r="F15" s="71">
        <f>IF(formulaire!C384="","",formulaire!C384)</f>
      </c>
      <c r="G15" s="71" t="s">
        <v>28</v>
      </c>
      <c r="H15" s="71">
        <v>240</v>
      </c>
      <c r="I15" s="71" t="s">
        <v>18</v>
      </c>
      <c r="J15" s="71">
        <v>25</v>
      </c>
      <c r="K15" s="71">
        <v>1</v>
      </c>
      <c r="M15" s="71">
        <v>1</v>
      </c>
      <c r="N15" s="71">
        <v>1</v>
      </c>
      <c r="O15" s="71">
        <v>1</v>
      </c>
    </row>
    <row r="16" spans="2:15" s="71" customFormat="1" ht="11.25" hidden="1">
      <c r="B16" s="71">
        <v>1</v>
      </c>
      <c r="C16" s="71">
        <v>1</v>
      </c>
      <c r="D16" s="71" t="s">
        <v>134</v>
      </c>
      <c r="E16" s="71" t="s">
        <v>79</v>
      </c>
      <c r="F16" s="71">
        <f>IF(formulaire!E391="","",formulaire!E391)</f>
      </c>
      <c r="G16" s="71" t="s">
        <v>28</v>
      </c>
      <c r="H16" s="71">
        <v>240</v>
      </c>
      <c r="I16" s="71" t="s">
        <v>18</v>
      </c>
      <c r="J16" s="71">
        <v>25</v>
      </c>
      <c r="K16" s="71">
        <v>1</v>
      </c>
      <c r="M16" s="71">
        <v>1</v>
      </c>
      <c r="N16" s="71">
        <v>1</v>
      </c>
      <c r="O16" s="71">
        <v>1</v>
      </c>
    </row>
    <row r="17" spans="2:15" s="71" customFormat="1" ht="11.25" hidden="1">
      <c r="B17" s="71">
        <v>1</v>
      </c>
      <c r="C17" s="71">
        <v>1</v>
      </c>
      <c r="D17" s="71" t="s">
        <v>135</v>
      </c>
      <c r="E17" s="71" t="s">
        <v>80</v>
      </c>
      <c r="F17" s="71">
        <f>IF(formulaire!E392="","",formulaire!E392)</f>
      </c>
      <c r="G17" s="71" t="s">
        <v>28</v>
      </c>
      <c r="H17" s="71">
        <v>240</v>
      </c>
      <c r="I17" s="71" t="s">
        <v>18</v>
      </c>
      <c r="J17" s="71">
        <v>25</v>
      </c>
      <c r="K17" s="71">
        <v>1</v>
      </c>
      <c r="M17" s="71">
        <v>1</v>
      </c>
      <c r="N17" s="71">
        <v>1</v>
      </c>
      <c r="O17" s="71">
        <v>1</v>
      </c>
    </row>
    <row r="18" spans="2:15" s="71" customFormat="1" ht="11.25" hidden="1">
      <c r="B18" s="71">
        <v>1</v>
      </c>
      <c r="C18" s="71">
        <v>1</v>
      </c>
      <c r="D18" s="71" t="s">
        <v>136</v>
      </c>
      <c r="E18" s="71" t="s">
        <v>81</v>
      </c>
      <c r="F18" s="71">
        <f>IF(formulaire!E393="","",formulaire!E393)</f>
      </c>
      <c r="G18" s="71" t="s">
        <v>28</v>
      </c>
      <c r="H18" s="71">
        <v>240</v>
      </c>
      <c r="I18" s="71" t="s">
        <v>18</v>
      </c>
      <c r="J18" s="71">
        <v>25</v>
      </c>
      <c r="K18" s="71">
        <v>1</v>
      </c>
      <c r="M18" s="71">
        <v>1</v>
      </c>
      <c r="N18" s="71">
        <v>1</v>
      </c>
      <c r="O18" s="71">
        <v>0</v>
      </c>
    </row>
    <row r="19" spans="2:15" s="71" customFormat="1" ht="11.25" hidden="1">
      <c r="B19" s="71">
        <v>1</v>
      </c>
      <c r="C19" s="71">
        <v>1</v>
      </c>
      <c r="D19" s="71" t="s">
        <v>137</v>
      </c>
      <c r="E19" s="71" t="s">
        <v>82</v>
      </c>
      <c r="F19" s="71">
        <f>IF(formulaire!E394="","",formulaire!E394)</f>
      </c>
      <c r="G19" s="71" t="s">
        <v>28</v>
      </c>
      <c r="H19" s="71">
        <v>240</v>
      </c>
      <c r="I19" s="71" t="s">
        <v>18</v>
      </c>
      <c r="J19" s="71">
        <v>25</v>
      </c>
      <c r="K19" s="71">
        <v>1</v>
      </c>
      <c r="M19" s="71">
        <v>1</v>
      </c>
      <c r="N19" s="71">
        <v>1</v>
      </c>
      <c r="O19" s="71">
        <v>1</v>
      </c>
    </row>
    <row r="20" spans="2:15" s="71" customFormat="1" ht="11.25" hidden="1">
      <c r="B20" s="71">
        <v>1</v>
      </c>
      <c r="C20" s="71">
        <v>1</v>
      </c>
      <c r="D20" s="71" t="s">
        <v>138</v>
      </c>
      <c r="E20" s="71" t="s">
        <v>83</v>
      </c>
      <c r="F20" s="71">
        <f>IF(formulaire!E395="","",formulaire!E395)</f>
      </c>
      <c r="G20" s="71" t="s">
        <v>28</v>
      </c>
      <c r="H20" s="71">
        <v>240</v>
      </c>
      <c r="I20" s="71" t="s">
        <v>18</v>
      </c>
      <c r="J20" s="71">
        <v>25</v>
      </c>
      <c r="K20" s="71">
        <v>1</v>
      </c>
      <c r="M20" s="71">
        <v>1</v>
      </c>
      <c r="N20" s="71">
        <v>1</v>
      </c>
      <c r="O20" s="71">
        <v>1</v>
      </c>
    </row>
    <row r="21" spans="2:15" s="71" customFormat="1" ht="11.25" hidden="1">
      <c r="B21" s="71">
        <v>1</v>
      </c>
      <c r="C21" s="71">
        <v>1</v>
      </c>
      <c r="D21" s="71" t="s">
        <v>139</v>
      </c>
      <c r="E21" s="71" t="s">
        <v>84</v>
      </c>
      <c r="F21" s="71">
        <f>IF(formulaire!E396="","",formulaire!E396)</f>
      </c>
      <c r="G21" s="71" t="s">
        <v>28</v>
      </c>
      <c r="H21" s="71">
        <v>240</v>
      </c>
      <c r="I21" s="71" t="s">
        <v>18</v>
      </c>
      <c r="J21" s="71">
        <v>25</v>
      </c>
      <c r="K21" s="71">
        <v>1</v>
      </c>
      <c r="M21" s="71">
        <v>1</v>
      </c>
      <c r="N21" s="71">
        <v>1</v>
      </c>
      <c r="O21" s="71">
        <v>0</v>
      </c>
    </row>
    <row r="22" spans="2:15" s="71" customFormat="1" ht="11.25" hidden="1">
      <c r="B22" s="71">
        <v>1</v>
      </c>
      <c r="C22" s="71">
        <v>1</v>
      </c>
      <c r="D22" s="71" t="s">
        <v>140</v>
      </c>
      <c r="E22" s="71" t="s">
        <v>85</v>
      </c>
      <c r="F22" s="71">
        <f>IF(formulaire!E397="","",formulaire!E397)</f>
      </c>
      <c r="G22" s="71" t="s">
        <v>28</v>
      </c>
      <c r="H22" s="71">
        <v>240</v>
      </c>
      <c r="I22" s="71" t="s">
        <v>18</v>
      </c>
      <c r="J22" s="71">
        <v>25</v>
      </c>
      <c r="K22" s="71">
        <v>1</v>
      </c>
      <c r="M22" s="71">
        <v>1</v>
      </c>
      <c r="N22" s="71">
        <v>1</v>
      </c>
      <c r="O22" s="71">
        <v>1</v>
      </c>
    </row>
    <row r="23" spans="2:15" s="71" customFormat="1" ht="11.25" hidden="1">
      <c r="B23" s="71">
        <v>1</v>
      </c>
      <c r="C23" s="71">
        <v>1</v>
      </c>
      <c r="D23" s="71" t="s">
        <v>141</v>
      </c>
      <c r="E23" s="71" t="s">
        <v>86</v>
      </c>
      <c r="F23" s="71">
        <f>IF(formulaire!G397="","",formulaire!G397)</f>
      </c>
      <c r="G23" s="71" t="s">
        <v>28</v>
      </c>
      <c r="H23" s="71">
        <v>240</v>
      </c>
      <c r="I23" s="71" t="s">
        <v>18</v>
      </c>
      <c r="J23" s="71">
        <v>25</v>
      </c>
      <c r="K23" s="71">
        <v>1</v>
      </c>
      <c r="M23" s="71">
        <v>1</v>
      </c>
      <c r="N23" s="71">
        <v>1</v>
      </c>
      <c r="O23" s="71">
        <v>1</v>
      </c>
    </row>
    <row r="24" spans="2:15" s="71" customFormat="1" ht="11.25" hidden="1">
      <c r="B24" s="71">
        <v>1</v>
      </c>
      <c r="C24" s="71">
        <v>1</v>
      </c>
      <c r="D24" s="71" t="s">
        <v>149</v>
      </c>
      <c r="E24" s="71" t="s">
        <v>145</v>
      </c>
      <c r="F24" s="71">
        <f>IF(formulaire!E398="","",formulaire!E398)</f>
      </c>
      <c r="G24" s="71" t="s">
        <v>28</v>
      </c>
      <c r="H24" s="71">
        <v>240</v>
      </c>
      <c r="I24" s="71" t="s">
        <v>18</v>
      </c>
      <c r="J24" s="71">
        <v>25</v>
      </c>
      <c r="K24" s="71">
        <v>1</v>
      </c>
      <c r="M24" s="71">
        <v>1</v>
      </c>
      <c r="N24" s="71">
        <v>0</v>
      </c>
      <c r="O24" s="71">
        <v>0</v>
      </c>
    </row>
    <row r="25" spans="2:15" s="71" customFormat="1" ht="11.25" hidden="1">
      <c r="B25" s="71">
        <v>1</v>
      </c>
      <c r="C25" s="71">
        <v>1</v>
      </c>
      <c r="D25" s="71" t="s">
        <v>150</v>
      </c>
      <c r="E25" s="71" t="s">
        <v>146</v>
      </c>
      <c r="F25" s="71">
        <f>IF(formulaire!E399="","",formulaire!E399)</f>
      </c>
      <c r="G25" s="71" t="s">
        <v>28</v>
      </c>
      <c r="H25" s="71">
        <v>240</v>
      </c>
      <c r="I25" s="71" t="s">
        <v>18</v>
      </c>
      <c r="J25" s="71">
        <v>25</v>
      </c>
      <c r="K25" s="71">
        <v>1</v>
      </c>
      <c r="M25" s="71">
        <v>1</v>
      </c>
      <c r="N25" s="71">
        <v>0</v>
      </c>
      <c r="O25" s="71">
        <v>0</v>
      </c>
    </row>
    <row r="26" spans="2:15" s="71" customFormat="1" ht="11.25" hidden="1">
      <c r="B26" s="71">
        <v>1</v>
      </c>
      <c r="C26" s="71">
        <v>1</v>
      </c>
      <c r="D26" s="71" t="s">
        <v>151</v>
      </c>
      <c r="E26" s="71" t="s">
        <v>147</v>
      </c>
      <c r="F26" s="71">
        <f>IF(formulaire!E400="","",formulaire!E400)</f>
      </c>
      <c r="G26" s="71" t="s">
        <v>28</v>
      </c>
      <c r="H26" s="71">
        <v>240</v>
      </c>
      <c r="I26" s="71" t="s">
        <v>18</v>
      </c>
      <c r="J26" s="71">
        <v>25</v>
      </c>
      <c r="K26" s="71">
        <v>1</v>
      </c>
      <c r="M26" s="71">
        <v>1</v>
      </c>
      <c r="N26" s="71">
        <v>0</v>
      </c>
      <c r="O26" s="71">
        <v>0</v>
      </c>
    </row>
    <row r="27" spans="2:15" s="71" customFormat="1" ht="11.25" hidden="1">
      <c r="B27" s="71">
        <v>1</v>
      </c>
      <c r="C27" s="71">
        <v>1</v>
      </c>
      <c r="D27" s="71" t="s">
        <v>152</v>
      </c>
      <c r="E27" s="71" t="s">
        <v>148</v>
      </c>
      <c r="F27" s="71">
        <f>IF(formulaire!E401="","",formulaire!E401)</f>
      </c>
      <c r="G27" s="71" t="s">
        <v>28</v>
      </c>
      <c r="H27" s="71">
        <v>240</v>
      </c>
      <c r="I27" s="71" t="s">
        <v>18</v>
      </c>
      <c r="J27" s="71">
        <v>25</v>
      </c>
      <c r="K27" s="71">
        <v>1</v>
      </c>
      <c r="M27" s="71">
        <v>1</v>
      </c>
      <c r="N27" s="71">
        <v>0</v>
      </c>
      <c r="O27" s="71">
        <v>0</v>
      </c>
    </row>
    <row r="28" spans="2:15" s="71" customFormat="1" ht="11.25" hidden="1">
      <c r="B28" s="71">
        <v>1</v>
      </c>
      <c r="C28" s="71">
        <v>1</v>
      </c>
      <c r="D28" s="71" t="s">
        <v>87</v>
      </c>
      <c r="E28" s="71" t="s">
        <v>88</v>
      </c>
      <c r="F28" s="72">
        <f>IF(formulaire!C405&lt;&gt;"",formulaire!C405,"")</f>
      </c>
      <c r="G28" s="71" t="s">
        <v>28</v>
      </c>
      <c r="H28" s="71">
        <v>50</v>
      </c>
      <c r="I28" s="71" t="s">
        <v>31</v>
      </c>
      <c r="J28" s="71">
        <v>25</v>
      </c>
      <c r="K28" s="71">
        <v>1</v>
      </c>
      <c r="L28" s="71" t="s">
        <v>32</v>
      </c>
      <c r="M28" s="71">
        <v>1</v>
      </c>
      <c r="N28" s="71">
        <v>1</v>
      </c>
      <c r="O28" s="71">
        <v>1</v>
      </c>
    </row>
    <row r="29" spans="2:15" s="71" customFormat="1" ht="11.25" hidden="1">
      <c r="B29" s="71">
        <v>1</v>
      </c>
      <c r="C29" s="71">
        <v>1</v>
      </c>
      <c r="D29" s="71" t="s">
        <v>89</v>
      </c>
      <c r="E29" s="71" t="s">
        <v>90</v>
      </c>
      <c r="F29" s="71">
        <f>IF(formulaire!C409="","",formulaire!C409)</f>
      </c>
      <c r="G29" s="71" t="s">
        <v>29</v>
      </c>
      <c r="H29" s="71">
        <v>0</v>
      </c>
      <c r="I29" s="71" t="s">
        <v>18</v>
      </c>
      <c r="J29" s="71">
        <v>4</v>
      </c>
      <c r="K29" s="71">
        <v>1</v>
      </c>
      <c r="M29" s="71">
        <v>1</v>
      </c>
      <c r="N29" s="71">
        <v>1</v>
      </c>
      <c r="O29" s="71">
        <v>0</v>
      </c>
    </row>
    <row r="30" spans="2:15" s="71" customFormat="1" ht="11.25" hidden="1">
      <c r="B30" s="71">
        <v>1</v>
      </c>
      <c r="C30" s="71">
        <v>1</v>
      </c>
      <c r="D30" s="71" t="s">
        <v>91</v>
      </c>
      <c r="E30" s="71" t="s">
        <v>92</v>
      </c>
      <c r="F30" s="71">
        <f>IF(formulaire!C413&lt;&gt;"",formulaire!C413,"")</f>
      </c>
      <c r="G30" s="71" t="s">
        <v>18</v>
      </c>
      <c r="H30" s="71">
        <v>0</v>
      </c>
      <c r="I30" s="71" t="s">
        <v>33</v>
      </c>
      <c r="J30" s="71">
        <v>25</v>
      </c>
      <c r="K30" s="71">
        <v>5</v>
      </c>
      <c r="M30" s="71">
        <v>1</v>
      </c>
      <c r="N30" s="71">
        <v>1</v>
      </c>
      <c r="O30" s="71">
        <v>0</v>
      </c>
    </row>
    <row r="31" spans="2:15" s="71" customFormat="1" ht="11.25" hidden="1">
      <c r="B31" s="71">
        <v>1</v>
      </c>
      <c r="C31" s="71">
        <v>1</v>
      </c>
      <c r="D31" s="71" t="s">
        <v>34</v>
      </c>
      <c r="E31" s="71" t="s">
        <v>93</v>
      </c>
      <c r="G31" s="71" t="s">
        <v>18</v>
      </c>
      <c r="H31" s="71">
        <v>0</v>
      </c>
      <c r="I31" s="71" t="s">
        <v>33</v>
      </c>
      <c r="J31" s="71">
        <v>25</v>
      </c>
      <c r="K31" s="71">
        <v>5</v>
      </c>
      <c r="M31" s="71">
        <v>1</v>
      </c>
      <c r="N31" s="71">
        <v>0</v>
      </c>
      <c r="O31" s="71">
        <v>0</v>
      </c>
    </row>
    <row r="32" spans="2:15" s="71" customFormat="1" ht="11.25" hidden="1">
      <c r="B32" s="71">
        <v>1</v>
      </c>
      <c r="C32" s="71">
        <v>1</v>
      </c>
      <c r="D32" s="71" t="s">
        <v>94</v>
      </c>
      <c r="E32" s="71" t="s">
        <v>114</v>
      </c>
      <c r="G32" s="71" t="s">
        <v>28</v>
      </c>
      <c r="H32" s="71">
        <v>240</v>
      </c>
      <c r="I32" s="71" t="s">
        <v>18</v>
      </c>
      <c r="J32" s="71">
        <v>25</v>
      </c>
      <c r="K32" s="71">
        <v>1</v>
      </c>
      <c r="M32" s="71">
        <v>1</v>
      </c>
      <c r="N32" s="71">
        <v>1</v>
      </c>
      <c r="O32" s="71">
        <v>0</v>
      </c>
    </row>
    <row r="33" spans="2:15" s="71" customFormat="1" ht="11.25" hidden="1">
      <c r="B33" s="71">
        <v>1</v>
      </c>
      <c r="C33" s="71">
        <v>1</v>
      </c>
      <c r="D33" s="71" t="s">
        <v>95</v>
      </c>
      <c r="E33" s="71" t="s">
        <v>115</v>
      </c>
      <c r="G33" s="71" t="s">
        <v>28</v>
      </c>
      <c r="H33" s="71">
        <v>240</v>
      </c>
      <c r="I33" s="71" t="s">
        <v>18</v>
      </c>
      <c r="J33" s="71">
        <v>25</v>
      </c>
      <c r="K33" s="71">
        <v>1</v>
      </c>
      <c r="M33" s="71">
        <v>1</v>
      </c>
      <c r="N33" s="71">
        <v>1</v>
      </c>
      <c r="O33" s="71">
        <v>0</v>
      </c>
    </row>
    <row r="34" spans="2:15" s="71" customFormat="1" ht="11.25" hidden="1">
      <c r="B34" s="71">
        <v>1</v>
      </c>
      <c r="C34" s="71">
        <v>1</v>
      </c>
      <c r="D34" s="71" t="s">
        <v>96</v>
      </c>
      <c r="E34" s="71" t="s">
        <v>116</v>
      </c>
      <c r="G34" s="71" t="s">
        <v>28</v>
      </c>
      <c r="H34" s="71">
        <v>240</v>
      </c>
      <c r="I34" s="71" t="s">
        <v>18</v>
      </c>
      <c r="J34" s="71">
        <v>25</v>
      </c>
      <c r="K34" s="71">
        <v>1</v>
      </c>
      <c r="M34" s="71">
        <v>1</v>
      </c>
      <c r="N34" s="71">
        <v>1</v>
      </c>
      <c r="O34" s="71">
        <v>0</v>
      </c>
    </row>
    <row r="35" spans="2:15" s="71" customFormat="1" ht="11.25" hidden="1">
      <c r="B35" s="71">
        <v>1</v>
      </c>
      <c r="C35" s="71">
        <v>1</v>
      </c>
      <c r="D35" s="71" t="s">
        <v>97</v>
      </c>
      <c r="E35" s="71" t="s">
        <v>117</v>
      </c>
      <c r="G35" s="71" t="s">
        <v>28</v>
      </c>
      <c r="H35" s="71">
        <v>240</v>
      </c>
      <c r="I35" s="71" t="s">
        <v>18</v>
      </c>
      <c r="J35" s="71">
        <v>25</v>
      </c>
      <c r="K35" s="71">
        <v>1</v>
      </c>
      <c r="M35" s="71">
        <v>1</v>
      </c>
      <c r="N35" s="71">
        <v>1</v>
      </c>
      <c r="O35" s="71">
        <v>0</v>
      </c>
    </row>
    <row r="36" spans="2:15" s="71" customFormat="1" ht="11.25" hidden="1">
      <c r="B36" s="71">
        <v>1</v>
      </c>
      <c r="C36" s="71">
        <v>1</v>
      </c>
      <c r="D36" s="71" t="s">
        <v>98</v>
      </c>
      <c r="E36" s="71" t="s">
        <v>118</v>
      </c>
      <c r="G36" s="71" t="s">
        <v>28</v>
      </c>
      <c r="H36" s="71">
        <v>240</v>
      </c>
      <c r="I36" s="71" t="s">
        <v>18</v>
      </c>
      <c r="J36" s="71">
        <v>25</v>
      </c>
      <c r="K36" s="71">
        <v>1</v>
      </c>
      <c r="M36" s="71">
        <v>1</v>
      </c>
      <c r="N36" s="71">
        <v>1</v>
      </c>
      <c r="O36" s="71">
        <v>0</v>
      </c>
    </row>
    <row r="37" spans="2:15" s="71" customFormat="1" ht="11.25" hidden="1">
      <c r="B37" s="71">
        <v>1</v>
      </c>
      <c r="C37" s="71">
        <v>1</v>
      </c>
      <c r="D37" s="71" t="s">
        <v>99</v>
      </c>
      <c r="E37" s="71" t="s">
        <v>119</v>
      </c>
      <c r="G37" s="71" t="s">
        <v>28</v>
      </c>
      <c r="H37" s="71">
        <v>240</v>
      </c>
      <c r="I37" s="71" t="s">
        <v>18</v>
      </c>
      <c r="J37" s="71">
        <v>25</v>
      </c>
      <c r="K37" s="71">
        <v>1</v>
      </c>
      <c r="M37" s="71">
        <v>1</v>
      </c>
      <c r="N37" s="71">
        <v>1</v>
      </c>
      <c r="O37" s="71">
        <v>0</v>
      </c>
    </row>
    <row r="38" spans="2:15" s="71" customFormat="1" ht="11.25" hidden="1">
      <c r="B38" s="71">
        <v>1</v>
      </c>
      <c r="C38" s="71">
        <v>1</v>
      </c>
      <c r="D38" s="71" t="s">
        <v>100</v>
      </c>
      <c r="E38" s="71" t="s">
        <v>120</v>
      </c>
      <c r="G38" s="71" t="s">
        <v>28</v>
      </c>
      <c r="H38" s="71">
        <v>240</v>
      </c>
      <c r="I38" s="71" t="s">
        <v>18</v>
      </c>
      <c r="J38" s="71">
        <v>25</v>
      </c>
      <c r="K38" s="71">
        <v>1</v>
      </c>
      <c r="M38" s="71">
        <v>1</v>
      </c>
      <c r="N38" s="71">
        <v>1</v>
      </c>
      <c r="O38" s="71">
        <v>0</v>
      </c>
    </row>
    <row r="39" spans="2:15" s="71" customFormat="1" ht="11.25" hidden="1">
      <c r="B39" s="71">
        <v>1</v>
      </c>
      <c r="C39" s="71">
        <v>1</v>
      </c>
      <c r="D39" s="71" t="s">
        <v>101</v>
      </c>
      <c r="E39" s="71" t="s">
        <v>121</v>
      </c>
      <c r="G39" s="71" t="s">
        <v>28</v>
      </c>
      <c r="H39" s="71">
        <v>240</v>
      </c>
      <c r="I39" s="71" t="s">
        <v>18</v>
      </c>
      <c r="J39" s="71">
        <v>25</v>
      </c>
      <c r="K39" s="71">
        <v>1</v>
      </c>
      <c r="M39" s="71">
        <v>1</v>
      </c>
      <c r="N39" s="71">
        <v>1</v>
      </c>
      <c r="O39" s="71">
        <v>0</v>
      </c>
    </row>
    <row r="40" spans="2:15" s="71" customFormat="1" ht="11.25" hidden="1">
      <c r="B40" s="71">
        <v>1</v>
      </c>
      <c r="C40" s="71">
        <v>1</v>
      </c>
      <c r="D40" s="71" t="s">
        <v>102</v>
      </c>
      <c r="E40" s="71" t="s">
        <v>122</v>
      </c>
      <c r="G40" s="71" t="s">
        <v>28</v>
      </c>
      <c r="H40" s="71">
        <v>240</v>
      </c>
      <c r="I40" s="71" t="s">
        <v>18</v>
      </c>
      <c r="J40" s="71">
        <v>25</v>
      </c>
      <c r="K40" s="71">
        <v>1</v>
      </c>
      <c r="M40" s="71">
        <v>1</v>
      </c>
      <c r="N40" s="71">
        <v>1</v>
      </c>
      <c r="O40" s="71">
        <v>0</v>
      </c>
    </row>
    <row r="41" spans="2:15" s="71" customFormat="1" ht="11.25" hidden="1">
      <c r="B41" s="71">
        <v>1</v>
      </c>
      <c r="C41" s="71">
        <v>1</v>
      </c>
      <c r="D41" s="71" t="s">
        <v>103</v>
      </c>
      <c r="E41" s="71" t="s">
        <v>123</v>
      </c>
      <c r="G41" s="71" t="s">
        <v>28</v>
      </c>
      <c r="H41" s="71">
        <v>240</v>
      </c>
      <c r="I41" s="71" t="s">
        <v>18</v>
      </c>
      <c r="J41" s="71">
        <v>25</v>
      </c>
      <c r="K41" s="71">
        <v>1</v>
      </c>
      <c r="M41" s="71">
        <v>1</v>
      </c>
      <c r="N41" s="71">
        <v>1</v>
      </c>
      <c r="O41" s="71">
        <v>0</v>
      </c>
    </row>
    <row r="42" spans="2:15" s="71" customFormat="1" ht="11.25" hidden="1">
      <c r="B42" s="71">
        <v>1</v>
      </c>
      <c r="C42" s="71">
        <v>1</v>
      </c>
      <c r="D42" s="71" t="s">
        <v>104</v>
      </c>
      <c r="E42" s="71" t="s">
        <v>124</v>
      </c>
      <c r="G42" s="71" t="s">
        <v>28</v>
      </c>
      <c r="H42" s="71">
        <v>240</v>
      </c>
      <c r="I42" s="71" t="s">
        <v>18</v>
      </c>
      <c r="J42" s="71">
        <v>25</v>
      </c>
      <c r="K42" s="71">
        <v>1</v>
      </c>
      <c r="M42" s="71">
        <v>1</v>
      </c>
      <c r="N42" s="71">
        <v>1</v>
      </c>
      <c r="O42" s="71">
        <v>0</v>
      </c>
    </row>
    <row r="43" spans="2:15" s="71" customFormat="1" ht="11.25" hidden="1">
      <c r="B43" s="71">
        <v>1</v>
      </c>
      <c r="C43" s="71">
        <v>1</v>
      </c>
      <c r="D43" s="71" t="s">
        <v>105</v>
      </c>
      <c r="E43" s="71" t="s">
        <v>125</v>
      </c>
      <c r="G43" s="71" t="s">
        <v>28</v>
      </c>
      <c r="H43" s="71">
        <v>240</v>
      </c>
      <c r="I43" s="71" t="s">
        <v>18</v>
      </c>
      <c r="J43" s="71">
        <v>25</v>
      </c>
      <c r="K43" s="71">
        <v>1</v>
      </c>
      <c r="M43" s="71">
        <v>1</v>
      </c>
      <c r="N43" s="71">
        <v>1</v>
      </c>
      <c r="O43" s="71">
        <v>0</v>
      </c>
    </row>
    <row r="44" spans="2:15" s="71" customFormat="1" ht="11.25" hidden="1">
      <c r="B44" s="71">
        <v>1</v>
      </c>
      <c r="C44" s="71">
        <v>1</v>
      </c>
      <c r="D44" s="71" t="s">
        <v>106</v>
      </c>
      <c r="E44" s="71" t="s">
        <v>126</v>
      </c>
      <c r="G44" s="71" t="s">
        <v>28</v>
      </c>
      <c r="H44" s="71">
        <v>240</v>
      </c>
      <c r="I44" s="71" t="s">
        <v>18</v>
      </c>
      <c r="J44" s="71">
        <v>25</v>
      </c>
      <c r="K44" s="71">
        <v>1</v>
      </c>
      <c r="M44" s="71">
        <v>1</v>
      </c>
      <c r="N44" s="71">
        <v>1</v>
      </c>
      <c r="O44" s="71">
        <v>0</v>
      </c>
    </row>
    <row r="45" spans="2:15" s="71" customFormat="1" ht="11.25" hidden="1">
      <c r="B45" s="71">
        <v>1</v>
      </c>
      <c r="C45" s="71">
        <v>1</v>
      </c>
      <c r="D45" s="71" t="s">
        <v>107</v>
      </c>
      <c r="E45" s="71" t="s">
        <v>127</v>
      </c>
      <c r="G45" s="71" t="s">
        <v>28</v>
      </c>
      <c r="H45" s="71">
        <v>240</v>
      </c>
      <c r="I45" s="71" t="s">
        <v>18</v>
      </c>
      <c r="J45" s="71">
        <v>25</v>
      </c>
      <c r="K45" s="71">
        <v>1</v>
      </c>
      <c r="M45" s="71">
        <v>1</v>
      </c>
      <c r="N45" s="71">
        <v>1</v>
      </c>
      <c r="O45" s="71">
        <v>0</v>
      </c>
    </row>
    <row r="46" spans="2:15" s="71" customFormat="1" ht="11.25" hidden="1">
      <c r="B46" s="71">
        <v>1</v>
      </c>
      <c r="C46" s="71">
        <v>1</v>
      </c>
      <c r="D46" s="71" t="s">
        <v>108</v>
      </c>
      <c r="E46" s="71" t="s">
        <v>128</v>
      </c>
      <c r="G46" s="71" t="s">
        <v>28</v>
      </c>
      <c r="H46" s="71">
        <v>240</v>
      </c>
      <c r="I46" s="71" t="s">
        <v>18</v>
      </c>
      <c r="J46" s="71">
        <v>25</v>
      </c>
      <c r="K46" s="71">
        <v>1</v>
      </c>
      <c r="M46" s="71">
        <v>1</v>
      </c>
      <c r="N46" s="71">
        <v>1</v>
      </c>
      <c r="O46" s="71">
        <v>0</v>
      </c>
    </row>
    <row r="47" spans="2:15" s="71" customFormat="1" ht="11.25" hidden="1">
      <c r="B47" s="71">
        <v>1</v>
      </c>
      <c r="C47" s="71">
        <v>1</v>
      </c>
      <c r="D47" s="71" t="s">
        <v>109</v>
      </c>
      <c r="E47" s="71" t="s">
        <v>129</v>
      </c>
      <c r="G47" s="71" t="s">
        <v>28</v>
      </c>
      <c r="H47" s="71">
        <v>240</v>
      </c>
      <c r="I47" s="71" t="s">
        <v>18</v>
      </c>
      <c r="J47" s="71">
        <v>25</v>
      </c>
      <c r="K47" s="71">
        <v>1</v>
      </c>
      <c r="M47" s="71">
        <v>1</v>
      </c>
      <c r="N47" s="71">
        <v>1</v>
      </c>
      <c r="O47" s="71">
        <v>0</v>
      </c>
    </row>
    <row r="48" spans="2:15" s="71" customFormat="1" ht="11.25" hidden="1">
      <c r="B48" s="71">
        <v>1</v>
      </c>
      <c r="C48" s="71">
        <v>1</v>
      </c>
      <c r="D48" s="71" t="s">
        <v>110</v>
      </c>
      <c r="E48" s="71" t="s">
        <v>130</v>
      </c>
      <c r="G48" s="71" t="s">
        <v>28</v>
      </c>
      <c r="H48" s="71">
        <v>240</v>
      </c>
      <c r="I48" s="71" t="s">
        <v>18</v>
      </c>
      <c r="J48" s="71">
        <v>25</v>
      </c>
      <c r="K48" s="71">
        <v>1</v>
      </c>
      <c r="M48" s="71">
        <v>1</v>
      </c>
      <c r="N48" s="71">
        <v>1</v>
      </c>
      <c r="O48" s="71">
        <v>0</v>
      </c>
    </row>
    <row r="49" spans="2:15" s="71" customFormat="1" ht="11.25" hidden="1">
      <c r="B49" s="71">
        <v>1</v>
      </c>
      <c r="C49" s="71">
        <v>1</v>
      </c>
      <c r="D49" s="71" t="s">
        <v>111</v>
      </c>
      <c r="E49" s="71" t="s">
        <v>131</v>
      </c>
      <c r="G49" s="71" t="s">
        <v>28</v>
      </c>
      <c r="H49" s="71">
        <v>240</v>
      </c>
      <c r="I49" s="71" t="s">
        <v>18</v>
      </c>
      <c r="J49" s="71">
        <v>25</v>
      </c>
      <c r="K49" s="71">
        <v>1</v>
      </c>
      <c r="M49" s="71">
        <v>1</v>
      </c>
      <c r="N49" s="71">
        <v>1</v>
      </c>
      <c r="O49" s="71">
        <v>0</v>
      </c>
    </row>
    <row r="50" spans="2:15" s="71" customFormat="1" ht="11.25" hidden="1">
      <c r="B50" s="71">
        <v>1</v>
      </c>
      <c r="C50" s="71">
        <v>1</v>
      </c>
      <c r="D50" s="71" t="s">
        <v>112</v>
      </c>
      <c r="E50" s="71" t="s">
        <v>132</v>
      </c>
      <c r="G50" s="71" t="s">
        <v>28</v>
      </c>
      <c r="H50" s="71">
        <v>240</v>
      </c>
      <c r="I50" s="71" t="s">
        <v>18</v>
      </c>
      <c r="J50" s="71">
        <v>25</v>
      </c>
      <c r="K50" s="71">
        <v>1</v>
      </c>
      <c r="M50" s="71">
        <v>1</v>
      </c>
      <c r="N50" s="71">
        <v>1</v>
      </c>
      <c r="O50" s="71">
        <v>0</v>
      </c>
    </row>
    <row r="51" spans="2:15" s="71" customFormat="1" ht="11.25" hidden="1">
      <c r="B51" s="71">
        <v>1</v>
      </c>
      <c r="C51" s="71">
        <v>1</v>
      </c>
      <c r="D51" s="71" t="s">
        <v>113</v>
      </c>
      <c r="E51" s="71" t="s">
        <v>133</v>
      </c>
      <c r="G51" s="71" t="s">
        <v>28</v>
      </c>
      <c r="H51" s="71">
        <v>240</v>
      </c>
      <c r="I51" s="71" t="s">
        <v>18</v>
      </c>
      <c r="J51" s="71">
        <v>25</v>
      </c>
      <c r="K51" s="71">
        <v>1</v>
      </c>
      <c r="M51" s="71">
        <v>1</v>
      </c>
      <c r="N51" s="71">
        <v>1</v>
      </c>
      <c r="O51" s="71">
        <v>0</v>
      </c>
    </row>
    <row r="52" spans="2:15" s="76" customFormat="1" ht="11.25" hidden="1">
      <c r="B52" s="76">
        <v>1</v>
      </c>
      <c r="C52" s="76">
        <v>1</v>
      </c>
      <c r="D52" s="76" t="s">
        <v>250</v>
      </c>
      <c r="E52" s="76" t="s">
        <v>251</v>
      </c>
      <c r="G52" s="76" t="s">
        <v>28</v>
      </c>
      <c r="H52" s="76">
        <v>120</v>
      </c>
      <c r="I52" s="76" t="s">
        <v>28</v>
      </c>
      <c r="J52" s="76">
        <v>0</v>
      </c>
      <c r="K52" s="76">
        <v>1</v>
      </c>
      <c r="L52" s="76" t="s">
        <v>252</v>
      </c>
      <c r="M52" s="76">
        <v>1</v>
      </c>
      <c r="N52" s="76">
        <v>0</v>
      </c>
      <c r="O52" s="76">
        <v>0</v>
      </c>
    </row>
    <row r="53" spans="2:15" s="76" customFormat="1" ht="11.25" hidden="1">
      <c r="B53" s="76">
        <v>1</v>
      </c>
      <c r="C53" s="76">
        <v>1</v>
      </c>
      <c r="D53" s="76" t="s">
        <v>253</v>
      </c>
      <c r="E53" s="76" t="s">
        <v>254</v>
      </c>
      <c r="G53" s="76" t="s">
        <v>28</v>
      </c>
      <c r="H53" s="76">
        <v>120</v>
      </c>
      <c r="I53" s="76" t="s">
        <v>31</v>
      </c>
      <c r="J53" s="76">
        <v>0</v>
      </c>
      <c r="K53" s="76">
        <v>1</v>
      </c>
      <c r="L53" s="76" t="s">
        <v>252</v>
      </c>
      <c r="M53" s="76">
        <v>1</v>
      </c>
      <c r="N53" s="76">
        <v>0</v>
      </c>
      <c r="O53" s="76">
        <v>0</v>
      </c>
    </row>
    <row r="54" spans="2:15" s="76" customFormat="1" ht="11.25" hidden="1">
      <c r="B54" s="76">
        <v>1</v>
      </c>
      <c r="C54" s="76">
        <v>1</v>
      </c>
      <c r="D54" s="76" t="s">
        <v>255</v>
      </c>
      <c r="E54" s="76" t="s">
        <v>256</v>
      </c>
      <c r="G54" s="76" t="s">
        <v>28</v>
      </c>
      <c r="H54" s="76">
        <v>120</v>
      </c>
      <c r="I54" s="76" t="s">
        <v>28</v>
      </c>
      <c r="J54" s="76">
        <v>0</v>
      </c>
      <c r="K54" s="76">
        <v>1</v>
      </c>
      <c r="L54" s="76" t="s">
        <v>252</v>
      </c>
      <c r="M54" s="76">
        <v>1</v>
      </c>
      <c r="N54" s="76">
        <v>0</v>
      </c>
      <c r="O54" s="76">
        <v>0</v>
      </c>
    </row>
    <row r="55" spans="2:15" s="76" customFormat="1" ht="11.25" hidden="1">
      <c r="B55" s="76">
        <v>1</v>
      </c>
      <c r="C55" s="76">
        <v>1</v>
      </c>
      <c r="D55" s="76" t="s">
        <v>257</v>
      </c>
      <c r="E55" s="76" t="s">
        <v>258</v>
      </c>
      <c r="G55" s="76" t="s">
        <v>28</v>
      </c>
      <c r="H55" s="76">
        <v>120</v>
      </c>
      <c r="I55" s="76" t="s">
        <v>31</v>
      </c>
      <c r="J55" s="76">
        <v>0</v>
      </c>
      <c r="K55" s="76">
        <v>1</v>
      </c>
      <c r="L55" s="76" t="s">
        <v>252</v>
      </c>
      <c r="M55" s="76">
        <v>1</v>
      </c>
      <c r="N55" s="76">
        <v>0</v>
      </c>
      <c r="O55" s="76">
        <v>0</v>
      </c>
    </row>
    <row r="56" spans="2:15" s="76" customFormat="1" ht="11.25" hidden="1">
      <c r="B56" s="76">
        <v>1</v>
      </c>
      <c r="C56" s="76">
        <v>1</v>
      </c>
      <c r="D56" s="76" t="s">
        <v>259</v>
      </c>
      <c r="E56" s="76" t="s">
        <v>260</v>
      </c>
      <c r="G56" s="76" t="s">
        <v>28</v>
      </c>
      <c r="H56" s="76">
        <v>120</v>
      </c>
      <c r="I56" s="76" t="s">
        <v>18</v>
      </c>
      <c r="J56" s="76">
        <v>25</v>
      </c>
      <c r="K56" s="76">
        <v>1</v>
      </c>
      <c r="M56" s="76">
        <v>1</v>
      </c>
      <c r="N56" s="76">
        <v>1</v>
      </c>
      <c r="O56" s="76">
        <v>0</v>
      </c>
    </row>
    <row r="57" spans="2:15" s="76" customFormat="1" ht="11.25" hidden="1">
      <c r="B57" s="76">
        <v>1</v>
      </c>
      <c r="C57" s="76">
        <v>1</v>
      </c>
      <c r="D57" s="76" t="s">
        <v>261</v>
      </c>
      <c r="E57" s="76" t="s">
        <v>262</v>
      </c>
      <c r="G57" s="76" t="s">
        <v>18</v>
      </c>
      <c r="H57" s="76">
        <v>0</v>
      </c>
      <c r="I57" s="76" t="s">
        <v>33</v>
      </c>
      <c r="J57" s="76">
        <v>50</v>
      </c>
      <c r="K57" s="76">
        <v>4</v>
      </c>
      <c r="M57" s="76">
        <v>1</v>
      </c>
      <c r="N57" s="76">
        <v>1</v>
      </c>
      <c r="O57" s="76">
        <v>0</v>
      </c>
    </row>
    <row r="58" spans="2:15" s="73" customFormat="1" ht="12.75" hidden="1">
      <c r="B58" s="73">
        <v>2</v>
      </c>
      <c r="C58" s="73">
        <v>1</v>
      </c>
      <c r="D58" s="73" t="s">
        <v>45</v>
      </c>
      <c r="E58" s="73" t="s">
        <v>46</v>
      </c>
      <c r="F58" s="74">
        <f>IF(ZellLinie1_Feld1="","",ZellLinie1_Feld1)</f>
      </c>
      <c r="G58" s="73" t="s">
        <v>28</v>
      </c>
      <c r="H58" s="73">
        <v>240</v>
      </c>
      <c r="I58" s="73" t="s">
        <v>18</v>
      </c>
      <c r="J58" s="73">
        <v>25</v>
      </c>
      <c r="K58" s="73">
        <v>1</v>
      </c>
      <c r="M58" s="73">
        <v>1</v>
      </c>
      <c r="N58" s="73">
        <v>0</v>
      </c>
      <c r="O58" s="73">
        <v>1</v>
      </c>
    </row>
    <row r="59" spans="2:15" s="73" customFormat="1" ht="12.75" hidden="1">
      <c r="B59" s="73">
        <v>2</v>
      </c>
      <c r="C59" s="73">
        <v>1</v>
      </c>
      <c r="D59" s="73" t="s">
        <v>47</v>
      </c>
      <c r="E59" s="73" t="s">
        <v>74</v>
      </c>
      <c r="F59" s="74"/>
      <c r="G59" s="73" t="s">
        <v>28</v>
      </c>
      <c r="H59" s="73">
        <v>240</v>
      </c>
      <c r="I59" s="73" t="s">
        <v>18</v>
      </c>
      <c r="J59" s="73">
        <v>25</v>
      </c>
      <c r="K59" s="73">
        <v>1</v>
      </c>
      <c r="M59" s="73">
        <v>1</v>
      </c>
      <c r="N59" s="73">
        <v>1</v>
      </c>
      <c r="O59" s="73">
        <v>0</v>
      </c>
    </row>
    <row r="60" spans="2:15" s="73" customFormat="1" ht="12.75" hidden="1">
      <c r="B60" s="73">
        <v>2</v>
      </c>
      <c r="C60" s="73">
        <v>1</v>
      </c>
      <c r="D60" s="73" t="s">
        <v>48</v>
      </c>
      <c r="E60" s="73" t="s">
        <v>49</v>
      </c>
      <c r="F60" s="74">
        <f>IF(formulaire!G$63="","",formulaire!G$63)</f>
      </c>
      <c r="G60" s="73" t="s">
        <v>28</v>
      </c>
      <c r="H60" s="73">
        <v>240</v>
      </c>
      <c r="I60" s="73" t="s">
        <v>18</v>
      </c>
      <c r="J60" s="73">
        <v>25</v>
      </c>
      <c r="K60" s="73">
        <v>1</v>
      </c>
      <c r="M60" s="73">
        <v>1</v>
      </c>
      <c r="N60" s="73">
        <v>1</v>
      </c>
      <c r="O60" s="73">
        <v>1</v>
      </c>
    </row>
    <row r="61" spans="2:15" s="73" customFormat="1" ht="12.75" hidden="1">
      <c r="B61" s="73">
        <v>2</v>
      </c>
      <c r="C61" s="73">
        <v>1</v>
      </c>
      <c r="D61" s="73" t="s">
        <v>50</v>
      </c>
      <c r="E61" s="73" t="s">
        <v>51</v>
      </c>
      <c r="F61" s="74">
        <f>IF(formulaire!G$65="","",formulaire!G$65)</f>
      </c>
      <c r="G61" s="73" t="s">
        <v>28</v>
      </c>
      <c r="H61" s="73">
        <v>240</v>
      </c>
      <c r="I61" s="73" t="s">
        <v>18</v>
      </c>
      <c r="J61" s="73">
        <v>25</v>
      </c>
      <c r="K61" s="73">
        <v>1</v>
      </c>
      <c r="M61" s="73">
        <v>1</v>
      </c>
      <c r="N61" s="73">
        <v>1</v>
      </c>
      <c r="O61" s="73">
        <v>1</v>
      </c>
    </row>
    <row r="62" spans="2:15" s="73" customFormat="1" ht="12.75" hidden="1">
      <c r="B62" s="73">
        <v>2</v>
      </c>
      <c r="C62" s="73">
        <v>1</v>
      </c>
      <c r="D62" s="73" t="s">
        <v>52</v>
      </c>
      <c r="E62" s="73" t="s">
        <v>53</v>
      </c>
      <c r="F62" s="74">
        <f>IF(formulaire!G$68="","",formulaire!G$68)</f>
      </c>
      <c r="G62" s="73" t="s">
        <v>28</v>
      </c>
      <c r="H62" s="73">
        <v>240</v>
      </c>
      <c r="I62" s="73" t="s">
        <v>18</v>
      </c>
      <c r="J62" s="73">
        <v>25</v>
      </c>
      <c r="K62" s="73">
        <v>1</v>
      </c>
      <c r="M62" s="73">
        <v>1</v>
      </c>
      <c r="N62" s="73">
        <v>1</v>
      </c>
      <c r="O62" s="73">
        <v>1</v>
      </c>
    </row>
    <row r="63" spans="2:15" s="73" customFormat="1" ht="12.75" hidden="1">
      <c r="B63" s="73">
        <v>2</v>
      </c>
      <c r="C63" s="73">
        <v>1</v>
      </c>
      <c r="D63" s="73" t="s">
        <v>54</v>
      </c>
      <c r="E63" s="73" t="s">
        <v>55</v>
      </c>
      <c r="F63" s="74">
        <f>IF(formulaire!G$71="","",formulaire!G$71)</f>
      </c>
      <c r="G63" s="73" t="s">
        <v>28</v>
      </c>
      <c r="H63" s="73">
        <v>240</v>
      </c>
      <c r="I63" s="73" t="s">
        <v>18</v>
      </c>
      <c r="J63" s="73">
        <v>25</v>
      </c>
      <c r="K63" s="73">
        <v>1</v>
      </c>
      <c r="M63" s="73">
        <v>1</v>
      </c>
      <c r="N63" s="73">
        <v>1</v>
      </c>
      <c r="O63" s="73">
        <v>1</v>
      </c>
    </row>
    <row r="64" spans="2:15" s="73" customFormat="1" ht="12.75" hidden="1">
      <c r="B64" s="73">
        <v>2</v>
      </c>
      <c r="C64" s="73">
        <v>1</v>
      </c>
      <c r="D64" s="73" t="s">
        <v>35</v>
      </c>
      <c r="E64" s="73" t="s">
        <v>75</v>
      </c>
      <c r="F64" s="74">
        <f>IF(formulaire!G$62="","",formulaire!G$62)</f>
      </c>
      <c r="G64" s="73" t="s">
        <v>28</v>
      </c>
      <c r="H64" s="73">
        <v>240</v>
      </c>
      <c r="I64" s="73" t="s">
        <v>18</v>
      </c>
      <c r="J64" s="73">
        <v>25</v>
      </c>
      <c r="K64" s="73">
        <v>1</v>
      </c>
      <c r="M64" s="73">
        <v>1</v>
      </c>
      <c r="N64" s="73">
        <v>1</v>
      </c>
      <c r="O64" s="73">
        <v>1</v>
      </c>
    </row>
    <row r="65" spans="2:15" s="73" customFormat="1" ht="12.75" hidden="1">
      <c r="B65" s="73">
        <v>2</v>
      </c>
      <c r="C65" s="73">
        <v>1</v>
      </c>
      <c r="D65" s="73" t="s">
        <v>30</v>
      </c>
      <c r="E65" s="73" t="s">
        <v>76</v>
      </c>
      <c r="F65" s="74" t="str">
        <f>formulaire!G$61&amp;"/"&amp;formulaire!J$61</f>
        <v>/</v>
      </c>
      <c r="G65" s="73" t="s">
        <v>28</v>
      </c>
      <c r="H65" s="73">
        <v>50</v>
      </c>
      <c r="I65" s="73" t="s">
        <v>31</v>
      </c>
      <c r="J65" s="73">
        <v>25</v>
      </c>
      <c r="K65" s="73">
        <v>1</v>
      </c>
      <c r="L65" s="73" t="s">
        <v>32</v>
      </c>
      <c r="M65" s="73">
        <v>1</v>
      </c>
      <c r="N65" s="73">
        <v>1</v>
      </c>
      <c r="O65" s="73">
        <v>1</v>
      </c>
    </row>
    <row r="66" spans="2:15" s="71" customFormat="1" ht="12.75" hidden="1">
      <c r="B66" s="71">
        <v>2</v>
      </c>
      <c r="C66" s="71">
        <v>2</v>
      </c>
      <c r="D66" s="71" t="s">
        <v>45</v>
      </c>
      <c r="E66" s="71" t="s">
        <v>46</v>
      </c>
      <c r="F66" s="75">
        <f>IF(ZellLinie2_Feld1="","",ZellLinie2_Feld1)</f>
      </c>
      <c r="G66" s="71" t="s">
        <v>28</v>
      </c>
      <c r="H66" s="71">
        <v>240</v>
      </c>
      <c r="I66" s="71" t="s">
        <v>18</v>
      </c>
      <c r="J66" s="71">
        <v>25</v>
      </c>
      <c r="K66" s="71">
        <v>1</v>
      </c>
      <c r="M66" s="71">
        <v>1</v>
      </c>
      <c r="N66" s="71">
        <v>0</v>
      </c>
      <c r="O66" s="71">
        <v>1</v>
      </c>
    </row>
    <row r="67" spans="2:15" s="71" customFormat="1" ht="12.75" hidden="1">
      <c r="B67" s="71">
        <v>2</v>
      </c>
      <c r="C67" s="71">
        <v>2</v>
      </c>
      <c r="D67" s="71" t="s">
        <v>47</v>
      </c>
      <c r="E67" s="71" t="s">
        <v>74</v>
      </c>
      <c r="F67" s="75"/>
      <c r="G67" s="71" t="s">
        <v>28</v>
      </c>
      <c r="H67" s="71">
        <v>240</v>
      </c>
      <c r="I67" s="71" t="s">
        <v>18</v>
      </c>
      <c r="J67" s="71">
        <v>25</v>
      </c>
      <c r="K67" s="71">
        <v>1</v>
      </c>
      <c r="M67" s="71">
        <v>1</v>
      </c>
      <c r="N67" s="71">
        <v>1</v>
      </c>
      <c r="O67" s="71">
        <v>0</v>
      </c>
    </row>
    <row r="68" spans="2:15" s="71" customFormat="1" ht="12.75" hidden="1">
      <c r="B68" s="71">
        <v>2</v>
      </c>
      <c r="C68" s="71">
        <v>2</v>
      </c>
      <c r="D68" s="71" t="s">
        <v>48</v>
      </c>
      <c r="E68" s="71" t="s">
        <v>49</v>
      </c>
      <c r="F68" s="75">
        <f>IF(formulaire!G$79="","",formulaire!G$79)</f>
      </c>
      <c r="G68" s="71" t="s">
        <v>28</v>
      </c>
      <c r="H68" s="71">
        <v>240</v>
      </c>
      <c r="I68" s="71" t="s">
        <v>18</v>
      </c>
      <c r="J68" s="71">
        <v>25</v>
      </c>
      <c r="K68" s="71">
        <v>1</v>
      </c>
      <c r="M68" s="71">
        <v>1</v>
      </c>
      <c r="N68" s="71">
        <v>1</v>
      </c>
      <c r="O68" s="71">
        <v>1</v>
      </c>
    </row>
    <row r="69" spans="2:15" s="71" customFormat="1" ht="12.75" hidden="1">
      <c r="B69" s="71">
        <v>2</v>
      </c>
      <c r="C69" s="71">
        <v>2</v>
      </c>
      <c r="D69" s="71" t="s">
        <v>50</v>
      </c>
      <c r="E69" s="71" t="s">
        <v>51</v>
      </c>
      <c r="F69" s="75">
        <f>IF(formulaire!G$81="","",formulaire!G$81)</f>
      </c>
      <c r="G69" s="71" t="s">
        <v>28</v>
      </c>
      <c r="H69" s="71">
        <v>240</v>
      </c>
      <c r="I69" s="71" t="s">
        <v>18</v>
      </c>
      <c r="J69" s="71">
        <v>25</v>
      </c>
      <c r="K69" s="71">
        <v>1</v>
      </c>
      <c r="M69" s="71">
        <v>1</v>
      </c>
      <c r="N69" s="71">
        <v>1</v>
      </c>
      <c r="O69" s="71">
        <v>1</v>
      </c>
    </row>
    <row r="70" spans="2:15" s="71" customFormat="1" ht="12.75" hidden="1">
      <c r="B70" s="71">
        <v>2</v>
      </c>
      <c r="C70" s="71">
        <v>2</v>
      </c>
      <c r="D70" s="71" t="s">
        <v>52</v>
      </c>
      <c r="E70" s="71" t="s">
        <v>53</v>
      </c>
      <c r="F70" s="75">
        <f>IF(formulaire!G$84="","",formulaire!G$84)</f>
      </c>
      <c r="G70" s="71" t="s">
        <v>28</v>
      </c>
      <c r="H70" s="71">
        <v>240</v>
      </c>
      <c r="I70" s="71" t="s">
        <v>18</v>
      </c>
      <c r="J70" s="71">
        <v>25</v>
      </c>
      <c r="K70" s="71">
        <v>1</v>
      </c>
      <c r="M70" s="71">
        <v>1</v>
      </c>
      <c r="N70" s="71">
        <v>1</v>
      </c>
      <c r="O70" s="71">
        <v>1</v>
      </c>
    </row>
    <row r="71" spans="2:15" s="71" customFormat="1" ht="12.75" hidden="1">
      <c r="B71" s="71">
        <v>2</v>
      </c>
      <c r="C71" s="71">
        <v>2</v>
      </c>
      <c r="D71" s="71" t="s">
        <v>54</v>
      </c>
      <c r="E71" s="71" t="s">
        <v>55</v>
      </c>
      <c r="F71" s="75">
        <f>IF(formulaire!G$87="","",formulaire!G$87)</f>
      </c>
      <c r="G71" s="71" t="s">
        <v>28</v>
      </c>
      <c r="H71" s="71">
        <v>240</v>
      </c>
      <c r="I71" s="71" t="s">
        <v>18</v>
      </c>
      <c r="J71" s="71">
        <v>25</v>
      </c>
      <c r="K71" s="71">
        <v>1</v>
      </c>
      <c r="M71" s="71">
        <v>1</v>
      </c>
      <c r="N71" s="71">
        <v>1</v>
      </c>
      <c r="O71" s="71">
        <v>1</v>
      </c>
    </row>
    <row r="72" spans="2:15" s="71" customFormat="1" ht="12.75" hidden="1">
      <c r="B72" s="71">
        <v>2</v>
      </c>
      <c r="C72" s="71">
        <v>2</v>
      </c>
      <c r="D72" s="71" t="s">
        <v>35</v>
      </c>
      <c r="E72" s="71" t="s">
        <v>75</v>
      </c>
      <c r="F72" s="75">
        <f>IF(formulaire!G$78="","",formulaire!G$78)</f>
      </c>
      <c r="G72" s="71" t="s">
        <v>28</v>
      </c>
      <c r="H72" s="71">
        <v>240</v>
      </c>
      <c r="I72" s="71" t="s">
        <v>18</v>
      </c>
      <c r="J72" s="71">
        <v>25</v>
      </c>
      <c r="K72" s="71">
        <v>1</v>
      </c>
      <c r="M72" s="71">
        <v>1</v>
      </c>
      <c r="N72" s="71">
        <v>1</v>
      </c>
      <c r="O72" s="71">
        <v>1</v>
      </c>
    </row>
    <row r="73" spans="2:15" s="71" customFormat="1" ht="12.75" hidden="1">
      <c r="B73" s="71">
        <v>2</v>
      </c>
      <c r="C73" s="71">
        <v>2</v>
      </c>
      <c r="D73" s="71" t="s">
        <v>30</v>
      </c>
      <c r="E73" s="71" t="s">
        <v>76</v>
      </c>
      <c r="F73" s="75" t="str">
        <f>formulaire!G$77&amp;"/"&amp;formulaire!J$77</f>
        <v>/</v>
      </c>
      <c r="G73" s="71" t="s">
        <v>28</v>
      </c>
      <c r="H73" s="71">
        <v>50</v>
      </c>
      <c r="I73" s="71" t="s">
        <v>31</v>
      </c>
      <c r="J73" s="71">
        <v>25</v>
      </c>
      <c r="K73" s="71">
        <v>1</v>
      </c>
      <c r="L73" s="71" t="s">
        <v>32</v>
      </c>
      <c r="M73" s="71">
        <v>1</v>
      </c>
      <c r="N73" s="71">
        <v>1</v>
      </c>
      <c r="O73" s="71">
        <v>1</v>
      </c>
    </row>
    <row r="74" spans="2:15" s="73" customFormat="1" ht="12.75" hidden="1">
      <c r="B74" s="73">
        <v>2</v>
      </c>
      <c r="C74" s="73">
        <v>3</v>
      </c>
      <c r="D74" s="73" t="s">
        <v>45</v>
      </c>
      <c r="E74" s="73" t="s">
        <v>46</v>
      </c>
      <c r="F74" s="74">
        <f>IF(ZellLinie3_Feld1="","",ZellLinie3_Feld1)</f>
      </c>
      <c r="G74" s="73" t="s">
        <v>28</v>
      </c>
      <c r="H74" s="73">
        <v>240</v>
      </c>
      <c r="I74" s="73" t="s">
        <v>18</v>
      </c>
      <c r="J74" s="73">
        <v>25</v>
      </c>
      <c r="K74" s="73">
        <v>1</v>
      </c>
      <c r="M74" s="73">
        <v>1</v>
      </c>
      <c r="N74" s="73">
        <v>0</v>
      </c>
      <c r="O74" s="73">
        <v>1</v>
      </c>
    </row>
    <row r="75" spans="2:15" s="73" customFormat="1" ht="12.75" hidden="1">
      <c r="B75" s="73">
        <v>2</v>
      </c>
      <c r="C75" s="73">
        <v>3</v>
      </c>
      <c r="D75" s="73" t="s">
        <v>47</v>
      </c>
      <c r="E75" s="73" t="s">
        <v>74</v>
      </c>
      <c r="F75" s="74"/>
      <c r="G75" s="73" t="s">
        <v>28</v>
      </c>
      <c r="H75" s="73">
        <v>240</v>
      </c>
      <c r="I75" s="73" t="s">
        <v>18</v>
      </c>
      <c r="J75" s="73">
        <v>25</v>
      </c>
      <c r="K75" s="73">
        <v>1</v>
      </c>
      <c r="M75" s="73">
        <v>1</v>
      </c>
      <c r="N75" s="73">
        <v>1</v>
      </c>
      <c r="O75" s="73">
        <v>0</v>
      </c>
    </row>
    <row r="76" spans="2:15" s="73" customFormat="1" ht="12.75" hidden="1">
      <c r="B76" s="73">
        <v>2</v>
      </c>
      <c r="C76" s="73">
        <v>3</v>
      </c>
      <c r="D76" s="73" t="s">
        <v>48</v>
      </c>
      <c r="E76" s="73" t="s">
        <v>49</v>
      </c>
      <c r="F76" s="74">
        <f>IF(formulaire!G$95="","",formulaire!G$95)</f>
      </c>
      <c r="G76" s="73" t="s">
        <v>28</v>
      </c>
      <c r="H76" s="73">
        <v>240</v>
      </c>
      <c r="I76" s="73" t="s">
        <v>18</v>
      </c>
      <c r="J76" s="73">
        <v>25</v>
      </c>
      <c r="K76" s="73">
        <v>1</v>
      </c>
      <c r="M76" s="73">
        <v>1</v>
      </c>
      <c r="N76" s="73">
        <v>1</v>
      </c>
      <c r="O76" s="73">
        <v>1</v>
      </c>
    </row>
    <row r="77" spans="2:15" s="73" customFormat="1" ht="12.75" hidden="1">
      <c r="B77" s="73">
        <v>2</v>
      </c>
      <c r="C77" s="73">
        <v>3</v>
      </c>
      <c r="D77" s="73" t="s">
        <v>50</v>
      </c>
      <c r="E77" s="73" t="s">
        <v>51</v>
      </c>
      <c r="F77" s="74">
        <f>IF(formulaire!G$97="","",formulaire!G$97)</f>
      </c>
      <c r="G77" s="73" t="s">
        <v>28</v>
      </c>
      <c r="H77" s="73">
        <v>240</v>
      </c>
      <c r="I77" s="73" t="s">
        <v>18</v>
      </c>
      <c r="J77" s="73">
        <v>25</v>
      </c>
      <c r="K77" s="73">
        <v>1</v>
      </c>
      <c r="M77" s="73">
        <v>1</v>
      </c>
      <c r="N77" s="73">
        <v>1</v>
      </c>
      <c r="O77" s="73">
        <v>1</v>
      </c>
    </row>
    <row r="78" spans="2:15" s="73" customFormat="1" ht="12.75" hidden="1">
      <c r="B78" s="73">
        <v>2</v>
      </c>
      <c r="C78" s="73">
        <v>3</v>
      </c>
      <c r="D78" s="73" t="s">
        <v>52</v>
      </c>
      <c r="E78" s="73" t="s">
        <v>53</v>
      </c>
      <c r="F78" s="74">
        <f>IF(formulaire!G$100="","",formulaire!G$100)</f>
      </c>
      <c r="G78" s="73" t="s">
        <v>28</v>
      </c>
      <c r="H78" s="73">
        <v>240</v>
      </c>
      <c r="I78" s="73" t="s">
        <v>18</v>
      </c>
      <c r="J78" s="73">
        <v>25</v>
      </c>
      <c r="K78" s="73">
        <v>1</v>
      </c>
      <c r="M78" s="73">
        <v>1</v>
      </c>
      <c r="N78" s="73">
        <v>1</v>
      </c>
      <c r="O78" s="73">
        <v>1</v>
      </c>
    </row>
    <row r="79" spans="2:15" s="73" customFormat="1" ht="12.75" hidden="1">
      <c r="B79" s="73">
        <v>2</v>
      </c>
      <c r="C79" s="73">
        <v>3</v>
      </c>
      <c r="D79" s="73" t="s">
        <v>54</v>
      </c>
      <c r="E79" s="73" t="s">
        <v>55</v>
      </c>
      <c r="F79" s="74">
        <f>IF(formulaire!G$103="","",formulaire!G$103)</f>
      </c>
      <c r="G79" s="73" t="s">
        <v>28</v>
      </c>
      <c r="H79" s="73">
        <v>240</v>
      </c>
      <c r="I79" s="73" t="s">
        <v>18</v>
      </c>
      <c r="J79" s="73">
        <v>25</v>
      </c>
      <c r="K79" s="73">
        <v>1</v>
      </c>
      <c r="M79" s="73">
        <v>1</v>
      </c>
      <c r="N79" s="73">
        <v>1</v>
      </c>
      <c r="O79" s="73">
        <v>1</v>
      </c>
    </row>
    <row r="80" spans="2:15" s="73" customFormat="1" ht="12.75" hidden="1">
      <c r="B80" s="73">
        <v>2</v>
      </c>
      <c r="C80" s="73">
        <v>3</v>
      </c>
      <c r="D80" s="73" t="s">
        <v>35</v>
      </c>
      <c r="E80" s="73" t="s">
        <v>75</v>
      </c>
      <c r="F80" s="74">
        <f>IF(formulaire!G$94="","",formulaire!G$94)</f>
      </c>
      <c r="G80" s="73" t="s">
        <v>28</v>
      </c>
      <c r="H80" s="73">
        <v>240</v>
      </c>
      <c r="I80" s="73" t="s">
        <v>18</v>
      </c>
      <c r="J80" s="73">
        <v>25</v>
      </c>
      <c r="K80" s="73">
        <v>1</v>
      </c>
      <c r="M80" s="73">
        <v>1</v>
      </c>
      <c r="N80" s="73">
        <v>1</v>
      </c>
      <c r="O80" s="73">
        <v>1</v>
      </c>
    </row>
    <row r="81" spans="2:15" s="73" customFormat="1" ht="12.75" hidden="1">
      <c r="B81" s="73">
        <v>2</v>
      </c>
      <c r="C81" s="73">
        <v>3</v>
      </c>
      <c r="D81" s="73" t="s">
        <v>30</v>
      </c>
      <c r="E81" s="73" t="s">
        <v>76</v>
      </c>
      <c r="F81" s="74" t="str">
        <f>formulaire!G$93&amp;"/"&amp;formulaire!J$93</f>
        <v>/</v>
      </c>
      <c r="G81" s="73" t="s">
        <v>28</v>
      </c>
      <c r="H81" s="73">
        <v>50</v>
      </c>
      <c r="I81" s="73" t="s">
        <v>31</v>
      </c>
      <c r="J81" s="73">
        <v>25</v>
      </c>
      <c r="K81" s="73">
        <v>1</v>
      </c>
      <c r="L81" s="73" t="s">
        <v>32</v>
      </c>
      <c r="M81" s="73">
        <v>1</v>
      </c>
      <c r="N81" s="73">
        <v>1</v>
      </c>
      <c r="O81" s="73">
        <v>1</v>
      </c>
    </row>
    <row r="82" spans="2:15" s="71" customFormat="1" ht="12.75" hidden="1">
      <c r="B82" s="71">
        <v>2</v>
      </c>
      <c r="C82" s="71">
        <v>4</v>
      </c>
      <c r="D82" s="71" t="s">
        <v>45</v>
      </c>
      <c r="E82" s="71" t="s">
        <v>46</v>
      </c>
      <c r="F82" s="75">
        <f>IF(ZellLinie4_Feld1="","",ZellLinie4_Feld1)</f>
      </c>
      <c r="G82" s="71" t="s">
        <v>28</v>
      </c>
      <c r="H82" s="71">
        <v>240</v>
      </c>
      <c r="I82" s="71" t="s">
        <v>18</v>
      </c>
      <c r="J82" s="71">
        <v>25</v>
      </c>
      <c r="K82" s="71">
        <v>1</v>
      </c>
      <c r="M82" s="71">
        <v>1</v>
      </c>
      <c r="N82" s="71">
        <v>0</v>
      </c>
      <c r="O82" s="71">
        <v>1</v>
      </c>
    </row>
    <row r="83" spans="2:15" s="71" customFormat="1" ht="12.75" hidden="1">
      <c r="B83" s="71">
        <v>2</v>
      </c>
      <c r="C83" s="71">
        <v>4</v>
      </c>
      <c r="D83" s="71" t="s">
        <v>47</v>
      </c>
      <c r="E83" s="71" t="s">
        <v>74</v>
      </c>
      <c r="F83" s="75"/>
      <c r="G83" s="71" t="s">
        <v>28</v>
      </c>
      <c r="H83" s="71">
        <v>240</v>
      </c>
      <c r="I83" s="71" t="s">
        <v>18</v>
      </c>
      <c r="J83" s="71">
        <v>25</v>
      </c>
      <c r="K83" s="71">
        <v>1</v>
      </c>
      <c r="M83" s="71">
        <v>1</v>
      </c>
      <c r="N83" s="71">
        <v>1</v>
      </c>
      <c r="O83" s="71">
        <v>0</v>
      </c>
    </row>
    <row r="84" spans="2:15" s="71" customFormat="1" ht="12.75" hidden="1">
      <c r="B84" s="71">
        <v>2</v>
      </c>
      <c r="C84" s="71">
        <v>4</v>
      </c>
      <c r="D84" s="71" t="s">
        <v>48</v>
      </c>
      <c r="E84" s="71" t="s">
        <v>49</v>
      </c>
      <c r="F84" s="75">
        <f>IF(formulaire!G$111="","",formulaire!G$111)</f>
      </c>
      <c r="G84" s="71" t="s">
        <v>28</v>
      </c>
      <c r="H84" s="71">
        <v>240</v>
      </c>
      <c r="I84" s="71" t="s">
        <v>18</v>
      </c>
      <c r="J84" s="71">
        <v>25</v>
      </c>
      <c r="K84" s="71">
        <v>1</v>
      </c>
      <c r="M84" s="71">
        <v>1</v>
      </c>
      <c r="N84" s="71">
        <v>1</v>
      </c>
      <c r="O84" s="71">
        <v>1</v>
      </c>
    </row>
    <row r="85" spans="2:15" s="71" customFormat="1" ht="12.75" hidden="1">
      <c r="B85" s="71">
        <v>2</v>
      </c>
      <c r="C85" s="71">
        <v>4</v>
      </c>
      <c r="D85" s="71" t="s">
        <v>50</v>
      </c>
      <c r="E85" s="71" t="s">
        <v>51</v>
      </c>
      <c r="F85" s="75">
        <f>IF(formulaire!G$113="","",formulaire!G$113)</f>
      </c>
      <c r="G85" s="71" t="s">
        <v>28</v>
      </c>
      <c r="H85" s="71">
        <v>240</v>
      </c>
      <c r="I85" s="71" t="s">
        <v>18</v>
      </c>
      <c r="J85" s="71">
        <v>25</v>
      </c>
      <c r="K85" s="71">
        <v>1</v>
      </c>
      <c r="M85" s="71">
        <v>1</v>
      </c>
      <c r="N85" s="71">
        <v>1</v>
      </c>
      <c r="O85" s="71">
        <v>1</v>
      </c>
    </row>
    <row r="86" spans="2:15" s="71" customFormat="1" ht="12.75" hidden="1">
      <c r="B86" s="71">
        <v>2</v>
      </c>
      <c r="C86" s="71">
        <v>4</v>
      </c>
      <c r="D86" s="71" t="s">
        <v>52</v>
      </c>
      <c r="E86" s="71" t="s">
        <v>53</v>
      </c>
      <c r="F86" s="75">
        <f>IF(formulaire!G$116="","",formulaire!G$116)</f>
      </c>
      <c r="G86" s="71" t="s">
        <v>28</v>
      </c>
      <c r="H86" s="71">
        <v>240</v>
      </c>
      <c r="I86" s="71" t="s">
        <v>18</v>
      </c>
      <c r="J86" s="71">
        <v>25</v>
      </c>
      <c r="K86" s="71">
        <v>1</v>
      </c>
      <c r="M86" s="71">
        <v>1</v>
      </c>
      <c r="N86" s="71">
        <v>1</v>
      </c>
      <c r="O86" s="71">
        <v>1</v>
      </c>
    </row>
    <row r="87" spans="2:15" s="71" customFormat="1" ht="12.75" hidden="1">
      <c r="B87" s="71">
        <v>2</v>
      </c>
      <c r="C87" s="71">
        <v>4</v>
      </c>
      <c r="D87" s="71" t="s">
        <v>54</v>
      </c>
      <c r="E87" s="71" t="s">
        <v>55</v>
      </c>
      <c r="F87" s="75">
        <f>IF(formulaire!G$119="","",formulaire!G$119)</f>
      </c>
      <c r="G87" s="71" t="s">
        <v>28</v>
      </c>
      <c r="H87" s="71">
        <v>240</v>
      </c>
      <c r="I87" s="71" t="s">
        <v>18</v>
      </c>
      <c r="J87" s="71">
        <v>25</v>
      </c>
      <c r="K87" s="71">
        <v>1</v>
      </c>
      <c r="M87" s="71">
        <v>1</v>
      </c>
      <c r="N87" s="71">
        <v>1</v>
      </c>
      <c r="O87" s="71">
        <v>1</v>
      </c>
    </row>
    <row r="88" spans="2:15" s="71" customFormat="1" ht="12.75" hidden="1">
      <c r="B88" s="71">
        <v>2</v>
      </c>
      <c r="C88" s="71">
        <v>4</v>
      </c>
      <c r="D88" s="71" t="s">
        <v>35</v>
      </c>
      <c r="E88" s="71" t="s">
        <v>75</v>
      </c>
      <c r="F88" s="75">
        <f>IF(formulaire!G$110="","",formulaire!G$110)</f>
      </c>
      <c r="G88" s="71" t="s">
        <v>28</v>
      </c>
      <c r="H88" s="71">
        <v>240</v>
      </c>
      <c r="I88" s="71" t="s">
        <v>18</v>
      </c>
      <c r="J88" s="71">
        <v>25</v>
      </c>
      <c r="K88" s="71">
        <v>1</v>
      </c>
      <c r="M88" s="71">
        <v>1</v>
      </c>
      <c r="N88" s="71">
        <v>1</v>
      </c>
      <c r="O88" s="71">
        <v>1</v>
      </c>
    </row>
    <row r="89" spans="2:15" s="71" customFormat="1" ht="12.75" hidden="1">
      <c r="B89" s="71">
        <v>2</v>
      </c>
      <c r="C89" s="71">
        <v>4</v>
      </c>
      <c r="D89" s="71" t="s">
        <v>30</v>
      </c>
      <c r="E89" s="71" t="s">
        <v>76</v>
      </c>
      <c r="F89" s="75" t="str">
        <f>formulaire!G$109&amp;"/"&amp;formulaire!J$109</f>
        <v>/</v>
      </c>
      <c r="G89" s="71" t="s">
        <v>28</v>
      </c>
      <c r="H89" s="71">
        <v>50</v>
      </c>
      <c r="I89" s="71" t="s">
        <v>31</v>
      </c>
      <c r="J89" s="71">
        <v>25</v>
      </c>
      <c r="K89" s="71">
        <v>1</v>
      </c>
      <c r="L89" s="71" t="s">
        <v>32</v>
      </c>
      <c r="M89" s="71">
        <v>1</v>
      </c>
      <c r="N89" s="71">
        <v>1</v>
      </c>
      <c r="O89" s="71">
        <v>1</v>
      </c>
    </row>
    <row r="90" spans="2:15" s="73" customFormat="1" ht="12.75" hidden="1">
      <c r="B90" s="73">
        <v>2</v>
      </c>
      <c r="C90" s="73">
        <v>5</v>
      </c>
      <c r="D90" s="73" t="s">
        <v>45</v>
      </c>
      <c r="E90" s="73" t="s">
        <v>46</v>
      </c>
      <c r="F90" s="74">
        <f>IF(ZellLinie5_Feld1="","",ZellLinie5_Feld1)</f>
      </c>
      <c r="G90" s="73" t="s">
        <v>28</v>
      </c>
      <c r="H90" s="73">
        <v>240</v>
      </c>
      <c r="I90" s="73" t="s">
        <v>18</v>
      </c>
      <c r="J90" s="73">
        <v>25</v>
      </c>
      <c r="K90" s="73">
        <v>1</v>
      </c>
      <c r="M90" s="73">
        <v>1</v>
      </c>
      <c r="N90" s="73">
        <v>0</v>
      </c>
      <c r="O90" s="73">
        <v>1</v>
      </c>
    </row>
    <row r="91" spans="2:15" s="73" customFormat="1" ht="12.75" hidden="1">
      <c r="B91" s="73">
        <v>2</v>
      </c>
      <c r="C91" s="73">
        <v>5</v>
      </c>
      <c r="D91" s="73" t="s">
        <v>47</v>
      </c>
      <c r="E91" s="73" t="s">
        <v>74</v>
      </c>
      <c r="F91" s="74"/>
      <c r="G91" s="73" t="s">
        <v>28</v>
      </c>
      <c r="H91" s="73">
        <v>240</v>
      </c>
      <c r="I91" s="73" t="s">
        <v>18</v>
      </c>
      <c r="J91" s="73">
        <v>25</v>
      </c>
      <c r="K91" s="73">
        <v>1</v>
      </c>
      <c r="M91" s="73">
        <v>1</v>
      </c>
      <c r="N91" s="73">
        <v>1</v>
      </c>
      <c r="O91" s="73">
        <v>0</v>
      </c>
    </row>
    <row r="92" spans="2:15" s="73" customFormat="1" ht="12.75" hidden="1">
      <c r="B92" s="73">
        <v>2</v>
      </c>
      <c r="C92" s="73">
        <v>5</v>
      </c>
      <c r="D92" s="73" t="s">
        <v>48</v>
      </c>
      <c r="E92" s="73" t="s">
        <v>49</v>
      </c>
      <c r="F92" s="74">
        <f>IF(formulaire!G$127="","",formulaire!G$127)</f>
      </c>
      <c r="G92" s="73" t="s">
        <v>28</v>
      </c>
      <c r="H92" s="73">
        <v>240</v>
      </c>
      <c r="I92" s="73" t="s">
        <v>18</v>
      </c>
      <c r="J92" s="73">
        <v>25</v>
      </c>
      <c r="K92" s="73">
        <v>1</v>
      </c>
      <c r="M92" s="73">
        <v>1</v>
      </c>
      <c r="N92" s="73">
        <v>1</v>
      </c>
      <c r="O92" s="73">
        <v>1</v>
      </c>
    </row>
    <row r="93" spans="2:15" s="73" customFormat="1" ht="12.75" hidden="1">
      <c r="B93" s="73">
        <v>2</v>
      </c>
      <c r="C93" s="73">
        <v>5</v>
      </c>
      <c r="D93" s="73" t="s">
        <v>50</v>
      </c>
      <c r="E93" s="73" t="s">
        <v>51</v>
      </c>
      <c r="F93" s="74">
        <f>IF(formulaire!G$129="","",formulaire!G$129)</f>
      </c>
      <c r="G93" s="73" t="s">
        <v>28</v>
      </c>
      <c r="H93" s="73">
        <v>240</v>
      </c>
      <c r="I93" s="73" t="s">
        <v>18</v>
      </c>
      <c r="J93" s="73">
        <v>25</v>
      </c>
      <c r="K93" s="73">
        <v>1</v>
      </c>
      <c r="M93" s="73">
        <v>1</v>
      </c>
      <c r="N93" s="73">
        <v>1</v>
      </c>
      <c r="O93" s="73">
        <v>1</v>
      </c>
    </row>
    <row r="94" spans="2:15" s="73" customFormat="1" ht="12.75" hidden="1">
      <c r="B94" s="73">
        <v>2</v>
      </c>
      <c r="C94" s="73">
        <v>5</v>
      </c>
      <c r="D94" s="73" t="s">
        <v>52</v>
      </c>
      <c r="E94" s="73" t="s">
        <v>53</v>
      </c>
      <c r="F94" s="74">
        <f>IF(formulaire!G$132="","",formulaire!G$132)</f>
      </c>
      <c r="G94" s="73" t="s">
        <v>28</v>
      </c>
      <c r="H94" s="73">
        <v>240</v>
      </c>
      <c r="I94" s="73" t="s">
        <v>18</v>
      </c>
      <c r="J94" s="73">
        <v>25</v>
      </c>
      <c r="K94" s="73">
        <v>1</v>
      </c>
      <c r="M94" s="73">
        <v>1</v>
      </c>
      <c r="N94" s="73">
        <v>1</v>
      </c>
      <c r="O94" s="73">
        <v>1</v>
      </c>
    </row>
    <row r="95" spans="2:15" s="73" customFormat="1" ht="12.75" hidden="1">
      <c r="B95" s="73">
        <v>2</v>
      </c>
      <c r="C95" s="73">
        <v>5</v>
      </c>
      <c r="D95" s="73" t="s">
        <v>54</v>
      </c>
      <c r="E95" s="73" t="s">
        <v>55</v>
      </c>
      <c r="F95" s="74">
        <f>IF(formulaire!G$135="","",formulaire!G$135)</f>
      </c>
      <c r="G95" s="73" t="s">
        <v>28</v>
      </c>
      <c r="H95" s="73">
        <v>240</v>
      </c>
      <c r="I95" s="73" t="s">
        <v>18</v>
      </c>
      <c r="J95" s="73">
        <v>25</v>
      </c>
      <c r="K95" s="73">
        <v>1</v>
      </c>
      <c r="M95" s="73">
        <v>1</v>
      </c>
      <c r="N95" s="73">
        <v>1</v>
      </c>
      <c r="O95" s="73">
        <v>1</v>
      </c>
    </row>
    <row r="96" spans="2:15" s="73" customFormat="1" ht="12.75" hidden="1">
      <c r="B96" s="73">
        <v>2</v>
      </c>
      <c r="C96" s="73">
        <v>5</v>
      </c>
      <c r="D96" s="73" t="s">
        <v>35</v>
      </c>
      <c r="E96" s="73" t="s">
        <v>75</v>
      </c>
      <c r="F96" s="74">
        <f>IF(formulaire!G$126="","",formulaire!G$126)</f>
      </c>
      <c r="G96" s="73" t="s">
        <v>28</v>
      </c>
      <c r="H96" s="73">
        <v>240</v>
      </c>
      <c r="I96" s="73" t="s">
        <v>18</v>
      </c>
      <c r="J96" s="73">
        <v>25</v>
      </c>
      <c r="K96" s="73">
        <v>1</v>
      </c>
      <c r="M96" s="73">
        <v>1</v>
      </c>
      <c r="N96" s="73">
        <v>1</v>
      </c>
      <c r="O96" s="73">
        <v>1</v>
      </c>
    </row>
    <row r="97" spans="2:15" s="73" customFormat="1" ht="12.75" hidden="1">
      <c r="B97" s="73">
        <v>2</v>
      </c>
      <c r="C97" s="73">
        <v>5</v>
      </c>
      <c r="D97" s="73" t="s">
        <v>30</v>
      </c>
      <c r="E97" s="73" t="s">
        <v>76</v>
      </c>
      <c r="F97" s="74" t="str">
        <f>formulaire!G$125&amp;"/"&amp;formulaire!J$125</f>
        <v>/</v>
      </c>
      <c r="G97" s="73" t="s">
        <v>28</v>
      </c>
      <c r="H97" s="73">
        <v>50</v>
      </c>
      <c r="I97" s="73" t="s">
        <v>31</v>
      </c>
      <c r="J97" s="73">
        <v>25</v>
      </c>
      <c r="K97" s="73">
        <v>1</v>
      </c>
      <c r="L97" s="73" t="s">
        <v>32</v>
      </c>
      <c r="M97" s="73">
        <v>1</v>
      </c>
      <c r="N97" s="73">
        <v>1</v>
      </c>
      <c r="O97" s="73">
        <v>1</v>
      </c>
    </row>
    <row r="98" spans="2:15" s="71" customFormat="1" ht="12.75" hidden="1">
      <c r="B98" s="71">
        <v>2</v>
      </c>
      <c r="C98" s="71">
        <v>6</v>
      </c>
      <c r="D98" s="71" t="s">
        <v>45</v>
      </c>
      <c r="E98" s="71" t="s">
        <v>46</v>
      </c>
      <c r="F98" s="75">
        <f>IF(ZellLinie6_Feld1="","",ZellLinie6_Feld1)</f>
      </c>
      <c r="G98" s="71" t="s">
        <v>28</v>
      </c>
      <c r="H98" s="71">
        <v>240</v>
      </c>
      <c r="I98" s="71" t="s">
        <v>18</v>
      </c>
      <c r="J98" s="71">
        <v>25</v>
      </c>
      <c r="K98" s="71">
        <v>1</v>
      </c>
      <c r="M98" s="71">
        <v>1</v>
      </c>
      <c r="N98" s="71">
        <v>0</v>
      </c>
      <c r="O98" s="71">
        <v>1</v>
      </c>
    </row>
    <row r="99" spans="2:15" s="71" customFormat="1" ht="12.75" hidden="1">
      <c r="B99" s="71">
        <v>2</v>
      </c>
      <c r="C99" s="71">
        <v>6</v>
      </c>
      <c r="D99" s="71" t="s">
        <v>47</v>
      </c>
      <c r="E99" s="71" t="s">
        <v>74</v>
      </c>
      <c r="F99" s="75"/>
      <c r="G99" s="71" t="s">
        <v>28</v>
      </c>
      <c r="H99" s="71">
        <v>240</v>
      </c>
      <c r="I99" s="71" t="s">
        <v>18</v>
      </c>
      <c r="J99" s="71">
        <v>25</v>
      </c>
      <c r="K99" s="71">
        <v>1</v>
      </c>
      <c r="M99" s="71">
        <v>1</v>
      </c>
      <c r="N99" s="71">
        <v>1</v>
      </c>
      <c r="O99" s="71">
        <v>0</v>
      </c>
    </row>
    <row r="100" spans="2:15" s="71" customFormat="1" ht="12.75" hidden="1">
      <c r="B100" s="71">
        <v>2</v>
      </c>
      <c r="C100" s="71">
        <v>6</v>
      </c>
      <c r="D100" s="71" t="s">
        <v>48</v>
      </c>
      <c r="E100" s="71" t="s">
        <v>49</v>
      </c>
      <c r="F100" s="75">
        <f>IF(formulaire!G$143="","",formulaire!G$143)</f>
      </c>
      <c r="G100" s="71" t="s">
        <v>28</v>
      </c>
      <c r="H100" s="71">
        <v>240</v>
      </c>
      <c r="I100" s="71" t="s">
        <v>18</v>
      </c>
      <c r="J100" s="71">
        <v>25</v>
      </c>
      <c r="K100" s="71">
        <v>1</v>
      </c>
      <c r="M100" s="71">
        <v>1</v>
      </c>
      <c r="N100" s="71">
        <v>1</v>
      </c>
      <c r="O100" s="71">
        <v>1</v>
      </c>
    </row>
    <row r="101" spans="2:15" s="71" customFormat="1" ht="12.75" hidden="1">
      <c r="B101" s="71">
        <v>2</v>
      </c>
      <c r="C101" s="71">
        <v>6</v>
      </c>
      <c r="D101" s="71" t="s">
        <v>50</v>
      </c>
      <c r="E101" s="71" t="s">
        <v>51</v>
      </c>
      <c r="F101" s="75">
        <f>IF(formulaire!G$145="","",formulaire!G$145)</f>
      </c>
      <c r="G101" s="71" t="s">
        <v>28</v>
      </c>
      <c r="H101" s="71">
        <v>240</v>
      </c>
      <c r="I101" s="71" t="s">
        <v>18</v>
      </c>
      <c r="J101" s="71">
        <v>25</v>
      </c>
      <c r="K101" s="71">
        <v>1</v>
      </c>
      <c r="M101" s="71">
        <v>1</v>
      </c>
      <c r="N101" s="71">
        <v>1</v>
      </c>
      <c r="O101" s="71">
        <v>1</v>
      </c>
    </row>
    <row r="102" spans="2:15" s="71" customFormat="1" ht="12.75" hidden="1">
      <c r="B102" s="71">
        <v>2</v>
      </c>
      <c r="C102" s="71">
        <v>6</v>
      </c>
      <c r="D102" s="71" t="s">
        <v>52</v>
      </c>
      <c r="E102" s="71" t="s">
        <v>53</v>
      </c>
      <c r="F102" s="75">
        <f>IF(formulaire!G$148="","",formulaire!G$148)</f>
      </c>
      <c r="G102" s="71" t="s">
        <v>28</v>
      </c>
      <c r="H102" s="71">
        <v>240</v>
      </c>
      <c r="I102" s="71" t="s">
        <v>18</v>
      </c>
      <c r="J102" s="71">
        <v>25</v>
      </c>
      <c r="K102" s="71">
        <v>1</v>
      </c>
      <c r="M102" s="71">
        <v>1</v>
      </c>
      <c r="N102" s="71">
        <v>1</v>
      </c>
      <c r="O102" s="71">
        <v>1</v>
      </c>
    </row>
    <row r="103" spans="2:15" s="71" customFormat="1" ht="12.75" hidden="1">
      <c r="B103" s="71">
        <v>2</v>
      </c>
      <c r="C103" s="71">
        <v>6</v>
      </c>
      <c r="D103" s="71" t="s">
        <v>54</v>
      </c>
      <c r="E103" s="71" t="s">
        <v>55</v>
      </c>
      <c r="F103" s="75">
        <f>IF(formulaire!G$151="","",formulaire!G$151)</f>
      </c>
      <c r="G103" s="71" t="s">
        <v>28</v>
      </c>
      <c r="H103" s="71">
        <v>240</v>
      </c>
      <c r="I103" s="71" t="s">
        <v>18</v>
      </c>
      <c r="J103" s="71">
        <v>25</v>
      </c>
      <c r="K103" s="71">
        <v>1</v>
      </c>
      <c r="M103" s="71">
        <v>1</v>
      </c>
      <c r="N103" s="71">
        <v>1</v>
      </c>
      <c r="O103" s="71">
        <v>1</v>
      </c>
    </row>
    <row r="104" spans="2:15" s="71" customFormat="1" ht="12.75" hidden="1">
      <c r="B104" s="71">
        <v>2</v>
      </c>
      <c r="C104" s="71">
        <v>6</v>
      </c>
      <c r="D104" s="71" t="s">
        <v>35</v>
      </c>
      <c r="E104" s="71" t="s">
        <v>75</v>
      </c>
      <c r="F104" s="75">
        <f>IF(formulaire!G$142="","",formulaire!G$142)</f>
      </c>
      <c r="G104" s="71" t="s">
        <v>28</v>
      </c>
      <c r="H104" s="71">
        <v>240</v>
      </c>
      <c r="I104" s="71" t="s">
        <v>18</v>
      </c>
      <c r="J104" s="71">
        <v>25</v>
      </c>
      <c r="K104" s="71">
        <v>1</v>
      </c>
      <c r="M104" s="71">
        <v>1</v>
      </c>
      <c r="N104" s="71">
        <v>1</v>
      </c>
      <c r="O104" s="71">
        <v>1</v>
      </c>
    </row>
    <row r="105" spans="2:15" s="71" customFormat="1" ht="12.75" hidden="1">
      <c r="B105" s="71">
        <v>2</v>
      </c>
      <c r="C105" s="71">
        <v>6</v>
      </c>
      <c r="D105" s="71" t="s">
        <v>30</v>
      </c>
      <c r="E105" s="71" t="s">
        <v>76</v>
      </c>
      <c r="F105" s="75" t="str">
        <f>formulaire!G$141&amp;"/"&amp;formulaire!J$141</f>
        <v>/</v>
      </c>
      <c r="G105" s="71" t="s">
        <v>28</v>
      </c>
      <c r="H105" s="71">
        <v>50</v>
      </c>
      <c r="I105" s="71" t="s">
        <v>31</v>
      </c>
      <c r="J105" s="71">
        <v>25</v>
      </c>
      <c r="K105" s="71">
        <v>1</v>
      </c>
      <c r="L105" s="71" t="s">
        <v>32</v>
      </c>
      <c r="M105" s="71">
        <v>1</v>
      </c>
      <c r="N105" s="71">
        <v>1</v>
      </c>
      <c r="O105" s="71">
        <v>1</v>
      </c>
    </row>
    <row r="106" spans="2:15" s="73" customFormat="1" ht="12.75" hidden="1">
      <c r="B106" s="73">
        <v>2</v>
      </c>
      <c r="C106" s="73">
        <v>7</v>
      </c>
      <c r="D106" s="73" t="s">
        <v>45</v>
      </c>
      <c r="E106" s="73" t="s">
        <v>46</v>
      </c>
      <c r="F106" s="74">
        <f>IF(ZellLinie7_Feld1="","",ZellLinie7_Feld1)</f>
      </c>
      <c r="G106" s="73" t="s">
        <v>28</v>
      </c>
      <c r="H106" s="73">
        <v>240</v>
      </c>
      <c r="I106" s="73" t="s">
        <v>18</v>
      </c>
      <c r="J106" s="73">
        <v>25</v>
      </c>
      <c r="K106" s="73">
        <v>1</v>
      </c>
      <c r="M106" s="73">
        <v>1</v>
      </c>
      <c r="N106" s="73">
        <v>0</v>
      </c>
      <c r="O106" s="73">
        <v>1</v>
      </c>
    </row>
    <row r="107" spans="2:15" s="73" customFormat="1" ht="12.75" hidden="1">
      <c r="B107" s="73">
        <v>2</v>
      </c>
      <c r="C107" s="73">
        <v>7</v>
      </c>
      <c r="D107" s="73" t="s">
        <v>47</v>
      </c>
      <c r="E107" s="73" t="s">
        <v>74</v>
      </c>
      <c r="F107" s="74"/>
      <c r="G107" s="73" t="s">
        <v>28</v>
      </c>
      <c r="H107" s="73">
        <v>240</v>
      </c>
      <c r="I107" s="73" t="s">
        <v>18</v>
      </c>
      <c r="J107" s="73">
        <v>25</v>
      </c>
      <c r="K107" s="73">
        <v>1</v>
      </c>
      <c r="M107" s="73">
        <v>1</v>
      </c>
      <c r="N107" s="73">
        <v>1</v>
      </c>
      <c r="O107" s="73">
        <v>0</v>
      </c>
    </row>
    <row r="108" spans="2:15" s="73" customFormat="1" ht="12.75" hidden="1">
      <c r="B108" s="73">
        <v>2</v>
      </c>
      <c r="C108" s="73">
        <v>7</v>
      </c>
      <c r="D108" s="73" t="s">
        <v>48</v>
      </c>
      <c r="E108" s="73" t="s">
        <v>49</v>
      </c>
      <c r="F108" s="74">
        <f>IF(formulaire!G$159="","",formulaire!G$159)</f>
      </c>
      <c r="G108" s="73" t="s">
        <v>28</v>
      </c>
      <c r="H108" s="73">
        <v>240</v>
      </c>
      <c r="I108" s="73" t="s">
        <v>18</v>
      </c>
      <c r="J108" s="73">
        <v>25</v>
      </c>
      <c r="K108" s="73">
        <v>1</v>
      </c>
      <c r="M108" s="73">
        <v>1</v>
      </c>
      <c r="N108" s="73">
        <v>1</v>
      </c>
      <c r="O108" s="73">
        <v>1</v>
      </c>
    </row>
    <row r="109" spans="2:15" s="73" customFormat="1" ht="12.75" hidden="1">
      <c r="B109" s="73">
        <v>2</v>
      </c>
      <c r="C109" s="73">
        <v>7</v>
      </c>
      <c r="D109" s="73" t="s">
        <v>50</v>
      </c>
      <c r="E109" s="73" t="s">
        <v>51</v>
      </c>
      <c r="F109" s="74">
        <f>IF(formulaire!G$161="","",formulaire!G$161)</f>
      </c>
      <c r="G109" s="73" t="s">
        <v>28</v>
      </c>
      <c r="H109" s="73">
        <v>240</v>
      </c>
      <c r="I109" s="73" t="s">
        <v>18</v>
      </c>
      <c r="J109" s="73">
        <v>25</v>
      </c>
      <c r="K109" s="73">
        <v>1</v>
      </c>
      <c r="M109" s="73">
        <v>1</v>
      </c>
      <c r="N109" s="73">
        <v>1</v>
      </c>
      <c r="O109" s="73">
        <v>1</v>
      </c>
    </row>
    <row r="110" spans="2:15" s="73" customFormat="1" ht="12.75" hidden="1">
      <c r="B110" s="73">
        <v>2</v>
      </c>
      <c r="C110" s="73">
        <v>7</v>
      </c>
      <c r="D110" s="73" t="s">
        <v>52</v>
      </c>
      <c r="E110" s="73" t="s">
        <v>53</v>
      </c>
      <c r="F110" s="74">
        <f>IF(formulaire!G$164="","",formulaire!G$164)</f>
      </c>
      <c r="G110" s="73" t="s">
        <v>28</v>
      </c>
      <c r="H110" s="73">
        <v>240</v>
      </c>
      <c r="I110" s="73" t="s">
        <v>18</v>
      </c>
      <c r="J110" s="73">
        <v>25</v>
      </c>
      <c r="K110" s="73">
        <v>1</v>
      </c>
      <c r="M110" s="73">
        <v>1</v>
      </c>
      <c r="N110" s="73">
        <v>1</v>
      </c>
      <c r="O110" s="73">
        <v>1</v>
      </c>
    </row>
    <row r="111" spans="2:15" s="73" customFormat="1" ht="12.75" hidden="1">
      <c r="B111" s="73">
        <v>2</v>
      </c>
      <c r="C111" s="73">
        <v>7</v>
      </c>
      <c r="D111" s="73" t="s">
        <v>54</v>
      </c>
      <c r="E111" s="73" t="s">
        <v>55</v>
      </c>
      <c r="F111" s="74">
        <f>IF(formulaire!G$167="","",formulaire!G$167)</f>
      </c>
      <c r="G111" s="73" t="s">
        <v>28</v>
      </c>
      <c r="H111" s="73">
        <v>240</v>
      </c>
      <c r="I111" s="73" t="s">
        <v>18</v>
      </c>
      <c r="J111" s="73">
        <v>25</v>
      </c>
      <c r="K111" s="73">
        <v>1</v>
      </c>
      <c r="M111" s="73">
        <v>1</v>
      </c>
      <c r="N111" s="73">
        <v>1</v>
      </c>
      <c r="O111" s="73">
        <v>1</v>
      </c>
    </row>
    <row r="112" spans="2:15" s="73" customFormat="1" ht="12.75" hidden="1">
      <c r="B112" s="73">
        <v>2</v>
      </c>
      <c r="C112" s="73">
        <v>7</v>
      </c>
      <c r="D112" s="73" t="s">
        <v>35</v>
      </c>
      <c r="E112" s="73" t="s">
        <v>75</v>
      </c>
      <c r="F112" s="74">
        <f>IF(formulaire!G$158="","",formulaire!G$158)</f>
      </c>
      <c r="G112" s="73" t="s">
        <v>28</v>
      </c>
      <c r="H112" s="73">
        <v>240</v>
      </c>
      <c r="I112" s="73" t="s">
        <v>18</v>
      </c>
      <c r="J112" s="73">
        <v>25</v>
      </c>
      <c r="K112" s="73">
        <v>1</v>
      </c>
      <c r="M112" s="73">
        <v>1</v>
      </c>
      <c r="N112" s="73">
        <v>1</v>
      </c>
      <c r="O112" s="73">
        <v>1</v>
      </c>
    </row>
    <row r="113" spans="2:15" s="73" customFormat="1" ht="12.75" hidden="1">
      <c r="B113" s="73">
        <v>2</v>
      </c>
      <c r="C113" s="73">
        <v>7</v>
      </c>
      <c r="D113" s="73" t="s">
        <v>30</v>
      </c>
      <c r="E113" s="73" t="s">
        <v>76</v>
      </c>
      <c r="F113" s="74" t="str">
        <f>formulaire!G$157&amp;"/"&amp;formulaire!J$157</f>
        <v>/</v>
      </c>
      <c r="G113" s="73" t="s">
        <v>28</v>
      </c>
      <c r="H113" s="73">
        <v>50</v>
      </c>
      <c r="I113" s="73" t="s">
        <v>31</v>
      </c>
      <c r="J113" s="73">
        <v>25</v>
      </c>
      <c r="K113" s="73">
        <v>1</v>
      </c>
      <c r="L113" s="73" t="s">
        <v>32</v>
      </c>
      <c r="M113" s="73">
        <v>1</v>
      </c>
      <c r="N113" s="73">
        <v>1</v>
      </c>
      <c r="O113" s="73">
        <v>1</v>
      </c>
    </row>
    <row r="114" spans="2:15" s="71" customFormat="1" ht="12.75" hidden="1">
      <c r="B114" s="71">
        <v>2</v>
      </c>
      <c r="C114" s="71">
        <v>8</v>
      </c>
      <c r="D114" s="71" t="s">
        <v>45</v>
      </c>
      <c r="E114" s="71" t="s">
        <v>46</v>
      </c>
      <c r="F114" s="75">
        <f>IF(ZellLinie8_Feld1="","",ZellLinie8_Feld1)</f>
      </c>
      <c r="G114" s="71" t="s">
        <v>28</v>
      </c>
      <c r="H114" s="71">
        <v>240</v>
      </c>
      <c r="I114" s="71" t="s">
        <v>18</v>
      </c>
      <c r="J114" s="71">
        <v>25</v>
      </c>
      <c r="K114" s="71">
        <v>1</v>
      </c>
      <c r="M114" s="71">
        <v>1</v>
      </c>
      <c r="N114" s="71">
        <v>0</v>
      </c>
      <c r="O114" s="71">
        <v>1</v>
      </c>
    </row>
    <row r="115" spans="2:15" s="71" customFormat="1" ht="12.75" hidden="1">
      <c r="B115" s="71">
        <v>2</v>
      </c>
      <c r="C115" s="71">
        <v>8</v>
      </c>
      <c r="D115" s="71" t="s">
        <v>47</v>
      </c>
      <c r="E115" s="71" t="s">
        <v>74</v>
      </c>
      <c r="F115" s="75"/>
      <c r="G115" s="71" t="s">
        <v>28</v>
      </c>
      <c r="H115" s="71">
        <v>240</v>
      </c>
      <c r="I115" s="71" t="s">
        <v>18</v>
      </c>
      <c r="J115" s="71">
        <v>25</v>
      </c>
      <c r="K115" s="71">
        <v>1</v>
      </c>
      <c r="M115" s="71">
        <v>1</v>
      </c>
      <c r="N115" s="71">
        <v>1</v>
      </c>
      <c r="O115" s="71">
        <v>0</v>
      </c>
    </row>
    <row r="116" spans="2:15" s="71" customFormat="1" ht="12.75" hidden="1">
      <c r="B116" s="71">
        <v>2</v>
      </c>
      <c r="C116" s="71">
        <v>8</v>
      </c>
      <c r="D116" s="71" t="s">
        <v>48</v>
      </c>
      <c r="E116" s="71" t="s">
        <v>49</v>
      </c>
      <c r="F116" s="75">
        <f>IF(formulaire!G$175="","",formulaire!G$175)</f>
      </c>
      <c r="G116" s="71" t="s">
        <v>28</v>
      </c>
      <c r="H116" s="71">
        <v>240</v>
      </c>
      <c r="I116" s="71" t="s">
        <v>18</v>
      </c>
      <c r="J116" s="71">
        <v>25</v>
      </c>
      <c r="K116" s="71">
        <v>1</v>
      </c>
      <c r="M116" s="71">
        <v>1</v>
      </c>
      <c r="N116" s="71">
        <v>1</v>
      </c>
      <c r="O116" s="71">
        <v>1</v>
      </c>
    </row>
    <row r="117" spans="2:15" s="71" customFormat="1" ht="12.75" hidden="1">
      <c r="B117" s="71">
        <v>2</v>
      </c>
      <c r="C117" s="71">
        <v>8</v>
      </c>
      <c r="D117" s="71" t="s">
        <v>50</v>
      </c>
      <c r="E117" s="71" t="s">
        <v>51</v>
      </c>
      <c r="F117" s="75">
        <f>IF(formulaire!G$177="","",formulaire!G$177)</f>
      </c>
      <c r="G117" s="71" t="s">
        <v>28</v>
      </c>
      <c r="H117" s="71">
        <v>240</v>
      </c>
      <c r="I117" s="71" t="s">
        <v>18</v>
      </c>
      <c r="J117" s="71">
        <v>25</v>
      </c>
      <c r="K117" s="71">
        <v>1</v>
      </c>
      <c r="M117" s="71">
        <v>1</v>
      </c>
      <c r="N117" s="71">
        <v>1</v>
      </c>
      <c r="O117" s="71">
        <v>1</v>
      </c>
    </row>
    <row r="118" spans="2:15" s="71" customFormat="1" ht="12.75" hidden="1">
      <c r="B118" s="71">
        <v>2</v>
      </c>
      <c r="C118" s="71">
        <v>8</v>
      </c>
      <c r="D118" s="71" t="s">
        <v>52</v>
      </c>
      <c r="E118" s="71" t="s">
        <v>53</v>
      </c>
      <c r="F118" s="75">
        <f>IF(formulaire!G$180="","",formulaire!G$180)</f>
      </c>
      <c r="G118" s="71" t="s">
        <v>28</v>
      </c>
      <c r="H118" s="71">
        <v>240</v>
      </c>
      <c r="I118" s="71" t="s">
        <v>18</v>
      </c>
      <c r="J118" s="71">
        <v>25</v>
      </c>
      <c r="K118" s="71">
        <v>1</v>
      </c>
      <c r="M118" s="71">
        <v>1</v>
      </c>
      <c r="N118" s="71">
        <v>1</v>
      </c>
      <c r="O118" s="71">
        <v>1</v>
      </c>
    </row>
    <row r="119" spans="2:15" s="71" customFormat="1" ht="12.75" hidden="1">
      <c r="B119" s="71">
        <v>2</v>
      </c>
      <c r="C119" s="71">
        <v>8</v>
      </c>
      <c r="D119" s="71" t="s">
        <v>54</v>
      </c>
      <c r="E119" s="71" t="s">
        <v>55</v>
      </c>
      <c r="F119" s="75">
        <f>IF(formulaire!G$183="","",formulaire!G$183)</f>
      </c>
      <c r="G119" s="71" t="s">
        <v>28</v>
      </c>
      <c r="H119" s="71">
        <v>240</v>
      </c>
      <c r="I119" s="71" t="s">
        <v>18</v>
      </c>
      <c r="J119" s="71">
        <v>25</v>
      </c>
      <c r="K119" s="71">
        <v>1</v>
      </c>
      <c r="M119" s="71">
        <v>1</v>
      </c>
      <c r="N119" s="71">
        <v>1</v>
      </c>
      <c r="O119" s="71">
        <v>1</v>
      </c>
    </row>
    <row r="120" spans="2:15" s="71" customFormat="1" ht="12.75" hidden="1">
      <c r="B120" s="71">
        <v>2</v>
      </c>
      <c r="C120" s="71">
        <v>8</v>
      </c>
      <c r="D120" s="71" t="s">
        <v>35</v>
      </c>
      <c r="E120" s="71" t="s">
        <v>75</v>
      </c>
      <c r="F120" s="75">
        <f>IF(formulaire!G$174="","",formulaire!G$174)</f>
      </c>
      <c r="G120" s="71" t="s">
        <v>28</v>
      </c>
      <c r="H120" s="71">
        <v>240</v>
      </c>
      <c r="I120" s="71" t="s">
        <v>18</v>
      </c>
      <c r="J120" s="71">
        <v>25</v>
      </c>
      <c r="K120" s="71">
        <v>1</v>
      </c>
      <c r="M120" s="71">
        <v>1</v>
      </c>
      <c r="N120" s="71">
        <v>1</v>
      </c>
      <c r="O120" s="71">
        <v>1</v>
      </c>
    </row>
    <row r="121" spans="2:15" s="71" customFormat="1" ht="12.75" hidden="1">
      <c r="B121" s="71">
        <v>2</v>
      </c>
      <c r="C121" s="71">
        <v>8</v>
      </c>
      <c r="D121" s="71" t="s">
        <v>30</v>
      </c>
      <c r="E121" s="71" t="s">
        <v>76</v>
      </c>
      <c r="F121" s="75" t="str">
        <f>formulaire!G$173&amp;"/"&amp;formulaire!J$173</f>
        <v>/</v>
      </c>
      <c r="G121" s="71" t="s">
        <v>28</v>
      </c>
      <c r="H121" s="71">
        <v>50</v>
      </c>
      <c r="I121" s="71" t="s">
        <v>31</v>
      </c>
      <c r="J121" s="71">
        <v>25</v>
      </c>
      <c r="K121" s="71">
        <v>1</v>
      </c>
      <c r="L121" s="71" t="s">
        <v>32</v>
      </c>
      <c r="M121" s="71">
        <v>1</v>
      </c>
      <c r="N121" s="71">
        <v>1</v>
      </c>
      <c r="O121" s="71">
        <v>1</v>
      </c>
    </row>
    <row r="122" spans="2:15" s="73" customFormat="1" ht="12.75" hidden="1">
      <c r="B122" s="73">
        <v>2</v>
      </c>
      <c r="C122" s="73">
        <v>9</v>
      </c>
      <c r="D122" s="73" t="s">
        <v>45</v>
      </c>
      <c r="E122" s="73" t="s">
        <v>46</v>
      </c>
      <c r="F122" s="74">
        <f>IF(ZellLinie9_Feld1="","",ZellLinie9_Feld1)</f>
      </c>
      <c r="G122" s="73" t="s">
        <v>28</v>
      </c>
      <c r="H122" s="73">
        <v>240</v>
      </c>
      <c r="I122" s="73" t="s">
        <v>18</v>
      </c>
      <c r="J122" s="73">
        <v>25</v>
      </c>
      <c r="K122" s="73">
        <v>1</v>
      </c>
      <c r="M122" s="73">
        <v>1</v>
      </c>
      <c r="N122" s="73">
        <v>0</v>
      </c>
      <c r="O122" s="73">
        <v>1</v>
      </c>
    </row>
    <row r="123" spans="2:15" s="73" customFormat="1" ht="12.75" hidden="1">
      <c r="B123" s="73">
        <v>2</v>
      </c>
      <c r="C123" s="73">
        <v>9</v>
      </c>
      <c r="D123" s="73" t="s">
        <v>47</v>
      </c>
      <c r="E123" s="73" t="s">
        <v>74</v>
      </c>
      <c r="F123" s="74"/>
      <c r="G123" s="73" t="s">
        <v>28</v>
      </c>
      <c r="H123" s="73">
        <v>240</v>
      </c>
      <c r="I123" s="73" t="s">
        <v>18</v>
      </c>
      <c r="J123" s="73">
        <v>25</v>
      </c>
      <c r="K123" s="73">
        <v>1</v>
      </c>
      <c r="M123" s="73">
        <v>1</v>
      </c>
      <c r="N123" s="73">
        <v>1</v>
      </c>
      <c r="O123" s="73">
        <v>0</v>
      </c>
    </row>
    <row r="124" spans="2:15" s="73" customFormat="1" ht="12.75" hidden="1">
      <c r="B124" s="73">
        <v>2</v>
      </c>
      <c r="C124" s="73">
        <v>9</v>
      </c>
      <c r="D124" s="73" t="s">
        <v>48</v>
      </c>
      <c r="E124" s="73" t="s">
        <v>49</v>
      </c>
      <c r="F124" s="74">
        <f>IF(formulaire!G$191="","",formulaire!G$191)</f>
      </c>
      <c r="G124" s="73" t="s">
        <v>28</v>
      </c>
      <c r="H124" s="73">
        <v>240</v>
      </c>
      <c r="I124" s="73" t="s">
        <v>18</v>
      </c>
      <c r="J124" s="73">
        <v>25</v>
      </c>
      <c r="K124" s="73">
        <v>1</v>
      </c>
      <c r="M124" s="73">
        <v>1</v>
      </c>
      <c r="N124" s="73">
        <v>1</v>
      </c>
      <c r="O124" s="73">
        <v>1</v>
      </c>
    </row>
    <row r="125" spans="2:15" s="73" customFormat="1" ht="12.75" hidden="1">
      <c r="B125" s="73">
        <v>2</v>
      </c>
      <c r="C125" s="73">
        <v>9</v>
      </c>
      <c r="D125" s="73" t="s">
        <v>50</v>
      </c>
      <c r="E125" s="73" t="s">
        <v>51</v>
      </c>
      <c r="F125" s="74">
        <f>IF(formulaire!G$193="","",formulaire!G$193)</f>
      </c>
      <c r="G125" s="73" t="s">
        <v>28</v>
      </c>
      <c r="H125" s="73">
        <v>240</v>
      </c>
      <c r="I125" s="73" t="s">
        <v>18</v>
      </c>
      <c r="J125" s="73">
        <v>25</v>
      </c>
      <c r="K125" s="73">
        <v>1</v>
      </c>
      <c r="M125" s="73">
        <v>1</v>
      </c>
      <c r="N125" s="73">
        <v>1</v>
      </c>
      <c r="O125" s="73">
        <v>1</v>
      </c>
    </row>
    <row r="126" spans="2:15" s="73" customFormat="1" ht="12.75" hidden="1">
      <c r="B126" s="73">
        <v>2</v>
      </c>
      <c r="C126" s="73">
        <v>9</v>
      </c>
      <c r="D126" s="73" t="s">
        <v>52</v>
      </c>
      <c r="E126" s="73" t="s">
        <v>53</v>
      </c>
      <c r="F126" s="74">
        <f>IF(formulaire!G$196="","",formulaire!G$196)</f>
      </c>
      <c r="G126" s="73" t="s">
        <v>28</v>
      </c>
      <c r="H126" s="73">
        <v>240</v>
      </c>
      <c r="I126" s="73" t="s">
        <v>18</v>
      </c>
      <c r="J126" s="73">
        <v>25</v>
      </c>
      <c r="K126" s="73">
        <v>1</v>
      </c>
      <c r="M126" s="73">
        <v>1</v>
      </c>
      <c r="N126" s="73">
        <v>1</v>
      </c>
      <c r="O126" s="73">
        <v>1</v>
      </c>
    </row>
    <row r="127" spans="2:15" s="73" customFormat="1" ht="12.75" hidden="1">
      <c r="B127" s="73">
        <v>2</v>
      </c>
      <c r="C127" s="73">
        <v>9</v>
      </c>
      <c r="D127" s="73" t="s">
        <v>54</v>
      </c>
      <c r="E127" s="73" t="s">
        <v>55</v>
      </c>
      <c r="F127" s="74">
        <f>IF(formulaire!G$199="","",formulaire!G$199)</f>
      </c>
      <c r="G127" s="73" t="s">
        <v>28</v>
      </c>
      <c r="H127" s="73">
        <v>240</v>
      </c>
      <c r="I127" s="73" t="s">
        <v>18</v>
      </c>
      <c r="J127" s="73">
        <v>25</v>
      </c>
      <c r="K127" s="73">
        <v>1</v>
      </c>
      <c r="M127" s="73">
        <v>1</v>
      </c>
      <c r="N127" s="73">
        <v>1</v>
      </c>
      <c r="O127" s="73">
        <v>1</v>
      </c>
    </row>
    <row r="128" spans="2:15" s="73" customFormat="1" ht="12.75" hidden="1">
      <c r="B128" s="73">
        <v>2</v>
      </c>
      <c r="C128" s="73">
        <v>9</v>
      </c>
      <c r="D128" s="73" t="s">
        <v>35</v>
      </c>
      <c r="E128" s="73" t="s">
        <v>75</v>
      </c>
      <c r="F128" s="74">
        <f>IF(formulaire!G$190="","",formulaire!G$190)</f>
      </c>
      <c r="G128" s="73" t="s">
        <v>28</v>
      </c>
      <c r="H128" s="73">
        <v>240</v>
      </c>
      <c r="I128" s="73" t="s">
        <v>18</v>
      </c>
      <c r="J128" s="73">
        <v>25</v>
      </c>
      <c r="K128" s="73">
        <v>1</v>
      </c>
      <c r="M128" s="73">
        <v>1</v>
      </c>
      <c r="N128" s="73">
        <v>1</v>
      </c>
      <c r="O128" s="73">
        <v>1</v>
      </c>
    </row>
    <row r="129" spans="2:15" s="73" customFormat="1" ht="12.75" hidden="1">
      <c r="B129" s="73">
        <v>2</v>
      </c>
      <c r="C129" s="73">
        <v>9</v>
      </c>
      <c r="D129" s="73" t="s">
        <v>30</v>
      </c>
      <c r="E129" s="73" t="s">
        <v>76</v>
      </c>
      <c r="F129" s="74" t="str">
        <f>formulaire!G$189&amp;"/"&amp;formulaire!J$189</f>
        <v>/</v>
      </c>
      <c r="G129" s="73" t="s">
        <v>28</v>
      </c>
      <c r="H129" s="73">
        <v>50</v>
      </c>
      <c r="I129" s="73" t="s">
        <v>31</v>
      </c>
      <c r="J129" s="73">
        <v>25</v>
      </c>
      <c r="K129" s="73">
        <v>1</v>
      </c>
      <c r="L129" s="73" t="s">
        <v>32</v>
      </c>
      <c r="M129" s="73">
        <v>1</v>
      </c>
      <c r="N129" s="73">
        <v>1</v>
      </c>
      <c r="O129" s="73">
        <v>1</v>
      </c>
    </row>
    <row r="130" spans="2:15" s="71" customFormat="1" ht="12.75" hidden="1">
      <c r="B130" s="71">
        <v>2</v>
      </c>
      <c r="C130" s="71">
        <v>10</v>
      </c>
      <c r="D130" s="71" t="s">
        <v>45</v>
      </c>
      <c r="E130" s="71" t="s">
        <v>46</v>
      </c>
      <c r="F130" s="75">
        <f>IF(ZellLinie10_Feld1="","",ZellLinie10_Feld1)</f>
      </c>
      <c r="G130" s="71" t="s">
        <v>28</v>
      </c>
      <c r="H130" s="71">
        <v>240</v>
      </c>
      <c r="I130" s="71" t="s">
        <v>18</v>
      </c>
      <c r="J130" s="71">
        <v>25</v>
      </c>
      <c r="K130" s="71">
        <v>1</v>
      </c>
      <c r="M130" s="71">
        <v>1</v>
      </c>
      <c r="N130" s="71">
        <v>0</v>
      </c>
      <c r="O130" s="71">
        <v>1</v>
      </c>
    </row>
    <row r="131" spans="2:15" s="71" customFormat="1" ht="12.75" hidden="1">
      <c r="B131" s="71">
        <v>2</v>
      </c>
      <c r="C131" s="71">
        <v>10</v>
      </c>
      <c r="D131" s="71" t="s">
        <v>47</v>
      </c>
      <c r="E131" s="71" t="s">
        <v>74</v>
      </c>
      <c r="F131" s="75"/>
      <c r="G131" s="71" t="s">
        <v>28</v>
      </c>
      <c r="H131" s="71">
        <v>240</v>
      </c>
      <c r="I131" s="71" t="s">
        <v>18</v>
      </c>
      <c r="J131" s="71">
        <v>25</v>
      </c>
      <c r="K131" s="71">
        <v>1</v>
      </c>
      <c r="M131" s="71">
        <v>1</v>
      </c>
      <c r="N131" s="71">
        <v>1</v>
      </c>
      <c r="O131" s="71">
        <v>0</v>
      </c>
    </row>
    <row r="132" spans="2:15" s="71" customFormat="1" ht="12.75" hidden="1">
      <c r="B132" s="71">
        <v>2</v>
      </c>
      <c r="C132" s="71">
        <v>10</v>
      </c>
      <c r="D132" s="71" t="s">
        <v>48</v>
      </c>
      <c r="E132" s="71" t="s">
        <v>49</v>
      </c>
      <c r="F132" s="75">
        <f>IF(formulaire!G$207="","",formulaire!G$207)</f>
      </c>
      <c r="G132" s="71" t="s">
        <v>28</v>
      </c>
      <c r="H132" s="71">
        <v>240</v>
      </c>
      <c r="I132" s="71" t="s">
        <v>18</v>
      </c>
      <c r="J132" s="71">
        <v>25</v>
      </c>
      <c r="K132" s="71">
        <v>1</v>
      </c>
      <c r="M132" s="71">
        <v>1</v>
      </c>
      <c r="N132" s="71">
        <v>1</v>
      </c>
      <c r="O132" s="71">
        <v>1</v>
      </c>
    </row>
    <row r="133" spans="2:15" s="71" customFormat="1" ht="12.75" hidden="1">
      <c r="B133" s="71">
        <v>2</v>
      </c>
      <c r="C133" s="71">
        <v>10</v>
      </c>
      <c r="D133" s="71" t="s">
        <v>50</v>
      </c>
      <c r="E133" s="71" t="s">
        <v>51</v>
      </c>
      <c r="F133" s="75">
        <f>IF(formulaire!G$209="","",formulaire!G$209)</f>
      </c>
      <c r="G133" s="71" t="s">
        <v>28</v>
      </c>
      <c r="H133" s="71">
        <v>240</v>
      </c>
      <c r="I133" s="71" t="s">
        <v>18</v>
      </c>
      <c r="J133" s="71">
        <v>25</v>
      </c>
      <c r="K133" s="71">
        <v>1</v>
      </c>
      <c r="M133" s="71">
        <v>1</v>
      </c>
      <c r="N133" s="71">
        <v>1</v>
      </c>
      <c r="O133" s="71">
        <v>1</v>
      </c>
    </row>
    <row r="134" spans="2:15" s="71" customFormat="1" ht="12.75" hidden="1">
      <c r="B134" s="71">
        <v>2</v>
      </c>
      <c r="C134" s="71">
        <v>10</v>
      </c>
      <c r="D134" s="71" t="s">
        <v>52</v>
      </c>
      <c r="E134" s="71" t="s">
        <v>53</v>
      </c>
      <c r="F134" s="75">
        <f>IF(formulaire!G$212="","",formulaire!G$212)</f>
      </c>
      <c r="G134" s="71" t="s">
        <v>28</v>
      </c>
      <c r="H134" s="71">
        <v>240</v>
      </c>
      <c r="I134" s="71" t="s">
        <v>18</v>
      </c>
      <c r="J134" s="71">
        <v>25</v>
      </c>
      <c r="K134" s="71">
        <v>1</v>
      </c>
      <c r="M134" s="71">
        <v>1</v>
      </c>
      <c r="N134" s="71">
        <v>1</v>
      </c>
      <c r="O134" s="71">
        <v>1</v>
      </c>
    </row>
    <row r="135" spans="2:15" s="71" customFormat="1" ht="12.75" hidden="1">
      <c r="B135" s="71">
        <v>2</v>
      </c>
      <c r="C135" s="71">
        <v>10</v>
      </c>
      <c r="D135" s="71" t="s">
        <v>54</v>
      </c>
      <c r="E135" s="71" t="s">
        <v>55</v>
      </c>
      <c r="F135" s="75">
        <f>IF(formulaire!G$215="","",formulaire!G$215)</f>
      </c>
      <c r="G135" s="71" t="s">
        <v>28</v>
      </c>
      <c r="H135" s="71">
        <v>240</v>
      </c>
      <c r="I135" s="71" t="s">
        <v>18</v>
      </c>
      <c r="J135" s="71">
        <v>25</v>
      </c>
      <c r="K135" s="71">
        <v>1</v>
      </c>
      <c r="M135" s="71">
        <v>1</v>
      </c>
      <c r="N135" s="71">
        <v>1</v>
      </c>
      <c r="O135" s="71">
        <v>1</v>
      </c>
    </row>
    <row r="136" spans="2:15" s="71" customFormat="1" ht="12.75" hidden="1">
      <c r="B136" s="71">
        <v>2</v>
      </c>
      <c r="C136" s="71">
        <v>10</v>
      </c>
      <c r="D136" s="71" t="s">
        <v>35</v>
      </c>
      <c r="E136" s="71" t="s">
        <v>75</v>
      </c>
      <c r="F136" s="75">
        <f>IF(formulaire!G$206="","",formulaire!G$206)</f>
      </c>
      <c r="G136" s="71" t="s">
        <v>28</v>
      </c>
      <c r="H136" s="71">
        <v>240</v>
      </c>
      <c r="I136" s="71" t="s">
        <v>18</v>
      </c>
      <c r="J136" s="71">
        <v>25</v>
      </c>
      <c r="K136" s="71">
        <v>1</v>
      </c>
      <c r="M136" s="71">
        <v>1</v>
      </c>
      <c r="N136" s="71">
        <v>1</v>
      </c>
      <c r="O136" s="71">
        <v>1</v>
      </c>
    </row>
    <row r="137" spans="2:15" s="71" customFormat="1" ht="12.75" hidden="1">
      <c r="B137" s="71">
        <v>2</v>
      </c>
      <c r="C137" s="71">
        <v>10</v>
      </c>
      <c r="D137" s="71" t="s">
        <v>30</v>
      </c>
      <c r="E137" s="71" t="s">
        <v>76</v>
      </c>
      <c r="F137" s="75" t="str">
        <f>formulaire!G$205&amp;"/"&amp;formulaire!J$205</f>
        <v>/</v>
      </c>
      <c r="G137" s="71" t="s">
        <v>28</v>
      </c>
      <c r="H137" s="71">
        <v>50</v>
      </c>
      <c r="I137" s="71" t="s">
        <v>31</v>
      </c>
      <c r="J137" s="71">
        <v>25</v>
      </c>
      <c r="K137" s="71">
        <v>1</v>
      </c>
      <c r="L137" s="71" t="s">
        <v>32</v>
      </c>
      <c r="M137" s="71">
        <v>1</v>
      </c>
      <c r="N137" s="71">
        <v>1</v>
      </c>
      <c r="O137" s="71">
        <v>1</v>
      </c>
    </row>
    <row r="138" spans="2:15" s="73" customFormat="1" ht="12.75" hidden="1">
      <c r="B138" s="73">
        <v>2</v>
      </c>
      <c r="C138" s="73">
        <v>11</v>
      </c>
      <c r="D138" s="73" t="s">
        <v>45</v>
      </c>
      <c r="E138" s="73" t="s">
        <v>46</v>
      </c>
      <c r="F138" s="74">
        <f>IF(ZellLinie11_Feld1="","",ZellLinie11_Feld1)</f>
      </c>
      <c r="G138" s="73" t="s">
        <v>28</v>
      </c>
      <c r="H138" s="73">
        <v>240</v>
      </c>
      <c r="I138" s="73" t="s">
        <v>18</v>
      </c>
      <c r="J138" s="73">
        <v>25</v>
      </c>
      <c r="K138" s="73">
        <v>1</v>
      </c>
      <c r="M138" s="73">
        <v>1</v>
      </c>
      <c r="N138" s="73">
        <v>0</v>
      </c>
      <c r="O138" s="73">
        <v>1</v>
      </c>
    </row>
    <row r="139" spans="2:15" s="73" customFormat="1" ht="12.75" hidden="1">
      <c r="B139" s="73">
        <v>2</v>
      </c>
      <c r="C139" s="73">
        <v>11</v>
      </c>
      <c r="D139" s="73" t="s">
        <v>47</v>
      </c>
      <c r="E139" s="73" t="s">
        <v>74</v>
      </c>
      <c r="F139" s="74"/>
      <c r="G139" s="73" t="s">
        <v>28</v>
      </c>
      <c r="H139" s="73">
        <v>240</v>
      </c>
      <c r="I139" s="73" t="s">
        <v>18</v>
      </c>
      <c r="J139" s="73">
        <v>25</v>
      </c>
      <c r="K139" s="73">
        <v>1</v>
      </c>
      <c r="M139" s="73">
        <v>1</v>
      </c>
      <c r="N139" s="73">
        <v>1</v>
      </c>
      <c r="O139" s="73">
        <v>0</v>
      </c>
    </row>
    <row r="140" spans="2:15" s="73" customFormat="1" ht="12.75" hidden="1">
      <c r="B140" s="73">
        <v>2</v>
      </c>
      <c r="C140" s="73">
        <v>11</v>
      </c>
      <c r="D140" s="73" t="s">
        <v>48</v>
      </c>
      <c r="E140" s="73" t="s">
        <v>49</v>
      </c>
      <c r="F140" s="74">
        <f>IF(formulaire!G$223="","",formulaire!G$223)</f>
      </c>
      <c r="G140" s="73" t="s">
        <v>28</v>
      </c>
      <c r="H140" s="73">
        <v>240</v>
      </c>
      <c r="I140" s="73" t="s">
        <v>18</v>
      </c>
      <c r="J140" s="73">
        <v>25</v>
      </c>
      <c r="K140" s="73">
        <v>1</v>
      </c>
      <c r="M140" s="73">
        <v>1</v>
      </c>
      <c r="N140" s="73">
        <v>1</v>
      </c>
      <c r="O140" s="73">
        <v>1</v>
      </c>
    </row>
    <row r="141" spans="2:15" s="73" customFormat="1" ht="12.75" hidden="1">
      <c r="B141" s="73">
        <v>2</v>
      </c>
      <c r="C141" s="73">
        <v>11</v>
      </c>
      <c r="D141" s="73" t="s">
        <v>50</v>
      </c>
      <c r="E141" s="73" t="s">
        <v>51</v>
      </c>
      <c r="F141" s="74">
        <f>IF(formulaire!G$225="","",formulaire!G$225)</f>
      </c>
      <c r="G141" s="73" t="s">
        <v>28</v>
      </c>
      <c r="H141" s="73">
        <v>240</v>
      </c>
      <c r="I141" s="73" t="s">
        <v>18</v>
      </c>
      <c r="J141" s="73">
        <v>25</v>
      </c>
      <c r="K141" s="73">
        <v>1</v>
      </c>
      <c r="M141" s="73">
        <v>1</v>
      </c>
      <c r="N141" s="73">
        <v>1</v>
      </c>
      <c r="O141" s="73">
        <v>1</v>
      </c>
    </row>
    <row r="142" spans="2:15" s="73" customFormat="1" ht="12.75" hidden="1">
      <c r="B142" s="73">
        <v>2</v>
      </c>
      <c r="C142" s="73">
        <v>11</v>
      </c>
      <c r="D142" s="73" t="s">
        <v>52</v>
      </c>
      <c r="E142" s="73" t="s">
        <v>53</v>
      </c>
      <c r="F142" s="74">
        <f>IF(formulaire!G$228="","",formulaire!G$228)</f>
      </c>
      <c r="G142" s="73" t="s">
        <v>28</v>
      </c>
      <c r="H142" s="73">
        <v>240</v>
      </c>
      <c r="I142" s="73" t="s">
        <v>18</v>
      </c>
      <c r="J142" s="73">
        <v>25</v>
      </c>
      <c r="K142" s="73">
        <v>1</v>
      </c>
      <c r="M142" s="73">
        <v>1</v>
      </c>
      <c r="N142" s="73">
        <v>1</v>
      </c>
      <c r="O142" s="73">
        <v>1</v>
      </c>
    </row>
    <row r="143" spans="2:15" s="73" customFormat="1" ht="12.75" hidden="1">
      <c r="B143" s="73">
        <v>2</v>
      </c>
      <c r="C143" s="73">
        <v>11</v>
      </c>
      <c r="D143" s="73" t="s">
        <v>54</v>
      </c>
      <c r="E143" s="73" t="s">
        <v>55</v>
      </c>
      <c r="F143" s="74">
        <f>IF(formulaire!G$231="","",formulaire!G$231)</f>
      </c>
      <c r="G143" s="73" t="s">
        <v>28</v>
      </c>
      <c r="H143" s="73">
        <v>240</v>
      </c>
      <c r="I143" s="73" t="s">
        <v>18</v>
      </c>
      <c r="J143" s="73">
        <v>25</v>
      </c>
      <c r="K143" s="73">
        <v>1</v>
      </c>
      <c r="M143" s="73">
        <v>1</v>
      </c>
      <c r="N143" s="73">
        <v>1</v>
      </c>
      <c r="O143" s="73">
        <v>1</v>
      </c>
    </row>
    <row r="144" spans="2:15" s="73" customFormat="1" ht="12.75" hidden="1">
      <c r="B144" s="73">
        <v>2</v>
      </c>
      <c r="C144" s="73">
        <v>11</v>
      </c>
      <c r="D144" s="73" t="s">
        <v>35</v>
      </c>
      <c r="E144" s="73" t="s">
        <v>75</v>
      </c>
      <c r="F144" s="74">
        <f>IF(formulaire!G$222="","",formulaire!G$222)</f>
      </c>
      <c r="G144" s="73" t="s">
        <v>28</v>
      </c>
      <c r="H144" s="73">
        <v>240</v>
      </c>
      <c r="I144" s="73" t="s">
        <v>18</v>
      </c>
      <c r="J144" s="73">
        <v>25</v>
      </c>
      <c r="K144" s="73">
        <v>1</v>
      </c>
      <c r="M144" s="73">
        <v>1</v>
      </c>
      <c r="N144" s="73">
        <v>1</v>
      </c>
      <c r="O144" s="73">
        <v>1</v>
      </c>
    </row>
    <row r="145" spans="2:15" s="73" customFormat="1" ht="12.75" hidden="1">
      <c r="B145" s="73">
        <v>2</v>
      </c>
      <c r="C145" s="73">
        <v>11</v>
      </c>
      <c r="D145" s="73" t="s">
        <v>30</v>
      </c>
      <c r="E145" s="73" t="s">
        <v>76</v>
      </c>
      <c r="F145" s="74" t="str">
        <f>formulaire!G$221&amp;"/"&amp;formulaire!J$221</f>
        <v>/</v>
      </c>
      <c r="G145" s="73" t="s">
        <v>28</v>
      </c>
      <c r="H145" s="73">
        <v>50</v>
      </c>
      <c r="I145" s="73" t="s">
        <v>31</v>
      </c>
      <c r="J145" s="73">
        <v>25</v>
      </c>
      <c r="K145" s="73">
        <v>1</v>
      </c>
      <c r="L145" s="73" t="s">
        <v>32</v>
      </c>
      <c r="M145" s="73">
        <v>1</v>
      </c>
      <c r="N145" s="73">
        <v>1</v>
      </c>
      <c r="O145" s="73">
        <v>1</v>
      </c>
    </row>
    <row r="146" spans="2:15" s="71" customFormat="1" ht="12.75" hidden="1">
      <c r="B146" s="71">
        <v>2</v>
      </c>
      <c r="C146" s="71">
        <v>12</v>
      </c>
      <c r="D146" s="71" t="s">
        <v>45</v>
      </c>
      <c r="E146" s="71" t="s">
        <v>46</v>
      </c>
      <c r="F146" s="75">
        <f>IF(ZellLinie12_Feld1="","",ZellLinie12_Feld1)</f>
      </c>
      <c r="G146" s="71" t="s">
        <v>28</v>
      </c>
      <c r="H146" s="71">
        <v>240</v>
      </c>
      <c r="I146" s="71" t="s">
        <v>18</v>
      </c>
      <c r="J146" s="71">
        <v>25</v>
      </c>
      <c r="K146" s="71">
        <v>1</v>
      </c>
      <c r="M146" s="71">
        <v>1</v>
      </c>
      <c r="N146" s="71">
        <v>0</v>
      </c>
      <c r="O146" s="71">
        <v>1</v>
      </c>
    </row>
    <row r="147" spans="2:15" s="71" customFormat="1" ht="12.75" hidden="1">
      <c r="B147" s="71">
        <v>2</v>
      </c>
      <c r="C147" s="71">
        <v>12</v>
      </c>
      <c r="D147" s="71" t="s">
        <v>47</v>
      </c>
      <c r="E147" s="71" t="s">
        <v>74</v>
      </c>
      <c r="F147" s="75"/>
      <c r="G147" s="71" t="s">
        <v>28</v>
      </c>
      <c r="H147" s="71">
        <v>240</v>
      </c>
      <c r="I147" s="71" t="s">
        <v>18</v>
      </c>
      <c r="J147" s="71">
        <v>25</v>
      </c>
      <c r="K147" s="71">
        <v>1</v>
      </c>
      <c r="M147" s="71">
        <v>1</v>
      </c>
      <c r="N147" s="71">
        <v>1</v>
      </c>
      <c r="O147" s="71">
        <v>0</v>
      </c>
    </row>
    <row r="148" spans="2:15" s="71" customFormat="1" ht="12.75" hidden="1">
      <c r="B148" s="71">
        <v>2</v>
      </c>
      <c r="C148" s="71">
        <v>12</v>
      </c>
      <c r="D148" s="71" t="s">
        <v>48</v>
      </c>
      <c r="E148" s="71" t="s">
        <v>49</v>
      </c>
      <c r="F148" s="75">
        <f>IF(formulaire!G$239="","",formulaire!G$239)</f>
      </c>
      <c r="G148" s="71" t="s">
        <v>28</v>
      </c>
      <c r="H148" s="71">
        <v>240</v>
      </c>
      <c r="I148" s="71" t="s">
        <v>18</v>
      </c>
      <c r="J148" s="71">
        <v>25</v>
      </c>
      <c r="K148" s="71">
        <v>1</v>
      </c>
      <c r="M148" s="71">
        <v>1</v>
      </c>
      <c r="N148" s="71">
        <v>1</v>
      </c>
      <c r="O148" s="71">
        <v>1</v>
      </c>
    </row>
    <row r="149" spans="2:15" s="71" customFormat="1" ht="12.75" hidden="1">
      <c r="B149" s="71">
        <v>2</v>
      </c>
      <c r="C149" s="71">
        <v>12</v>
      </c>
      <c r="D149" s="71" t="s">
        <v>50</v>
      </c>
      <c r="E149" s="71" t="s">
        <v>51</v>
      </c>
      <c r="F149" s="75">
        <f>IF(formulaire!G$241="","",formulaire!G$241)</f>
      </c>
      <c r="G149" s="71" t="s">
        <v>28</v>
      </c>
      <c r="H149" s="71">
        <v>240</v>
      </c>
      <c r="I149" s="71" t="s">
        <v>18</v>
      </c>
      <c r="J149" s="71">
        <v>25</v>
      </c>
      <c r="K149" s="71">
        <v>1</v>
      </c>
      <c r="M149" s="71">
        <v>1</v>
      </c>
      <c r="N149" s="71">
        <v>1</v>
      </c>
      <c r="O149" s="71">
        <v>1</v>
      </c>
    </row>
    <row r="150" spans="2:15" s="71" customFormat="1" ht="12.75" hidden="1">
      <c r="B150" s="71">
        <v>2</v>
      </c>
      <c r="C150" s="71">
        <v>12</v>
      </c>
      <c r="D150" s="71" t="s">
        <v>52</v>
      </c>
      <c r="E150" s="71" t="s">
        <v>53</v>
      </c>
      <c r="F150" s="75">
        <f>IF(formulaire!G$244="","",formulaire!G$244)</f>
      </c>
      <c r="G150" s="71" t="s">
        <v>28</v>
      </c>
      <c r="H150" s="71">
        <v>240</v>
      </c>
      <c r="I150" s="71" t="s">
        <v>18</v>
      </c>
      <c r="J150" s="71">
        <v>25</v>
      </c>
      <c r="K150" s="71">
        <v>1</v>
      </c>
      <c r="M150" s="71">
        <v>1</v>
      </c>
      <c r="N150" s="71">
        <v>1</v>
      </c>
      <c r="O150" s="71">
        <v>1</v>
      </c>
    </row>
    <row r="151" spans="2:15" s="71" customFormat="1" ht="12.75" hidden="1">
      <c r="B151" s="71">
        <v>2</v>
      </c>
      <c r="C151" s="71">
        <v>12</v>
      </c>
      <c r="D151" s="71" t="s">
        <v>54</v>
      </c>
      <c r="E151" s="71" t="s">
        <v>55</v>
      </c>
      <c r="F151" s="75">
        <f>IF(formulaire!G$247="","",formulaire!G$247)</f>
      </c>
      <c r="G151" s="71" t="s">
        <v>28</v>
      </c>
      <c r="H151" s="71">
        <v>240</v>
      </c>
      <c r="I151" s="71" t="s">
        <v>18</v>
      </c>
      <c r="J151" s="71">
        <v>25</v>
      </c>
      <c r="K151" s="71">
        <v>1</v>
      </c>
      <c r="M151" s="71">
        <v>1</v>
      </c>
      <c r="N151" s="71">
        <v>1</v>
      </c>
      <c r="O151" s="71">
        <v>1</v>
      </c>
    </row>
    <row r="152" spans="2:15" s="71" customFormat="1" ht="12.75" hidden="1">
      <c r="B152" s="71">
        <v>2</v>
      </c>
      <c r="C152" s="71">
        <v>12</v>
      </c>
      <c r="D152" s="71" t="s">
        <v>35</v>
      </c>
      <c r="E152" s="71" t="s">
        <v>75</v>
      </c>
      <c r="F152" s="75">
        <f>IF(formulaire!G$238="","",formulaire!G$238)</f>
      </c>
      <c r="G152" s="71" t="s">
        <v>28</v>
      </c>
      <c r="H152" s="71">
        <v>240</v>
      </c>
      <c r="I152" s="71" t="s">
        <v>18</v>
      </c>
      <c r="J152" s="71">
        <v>25</v>
      </c>
      <c r="K152" s="71">
        <v>1</v>
      </c>
      <c r="M152" s="71">
        <v>1</v>
      </c>
      <c r="N152" s="71">
        <v>1</v>
      </c>
      <c r="O152" s="71">
        <v>1</v>
      </c>
    </row>
    <row r="153" spans="2:15" s="71" customFormat="1" ht="12.75" hidden="1">
      <c r="B153" s="71">
        <v>2</v>
      </c>
      <c r="C153" s="71">
        <v>12</v>
      </c>
      <c r="D153" s="71" t="s">
        <v>30</v>
      </c>
      <c r="E153" s="71" t="s">
        <v>76</v>
      </c>
      <c r="F153" s="75" t="str">
        <f>formulaire!G$237&amp;"/"&amp;formulaire!J$237</f>
        <v>/</v>
      </c>
      <c r="G153" s="71" t="s">
        <v>28</v>
      </c>
      <c r="H153" s="71">
        <v>50</v>
      </c>
      <c r="I153" s="71" t="s">
        <v>31</v>
      </c>
      <c r="J153" s="71">
        <v>25</v>
      </c>
      <c r="K153" s="71">
        <v>1</v>
      </c>
      <c r="L153" s="71" t="s">
        <v>32</v>
      </c>
      <c r="M153" s="71">
        <v>1</v>
      </c>
      <c r="N153" s="71">
        <v>1</v>
      </c>
      <c r="O153" s="71">
        <v>1</v>
      </c>
    </row>
    <row r="154" spans="2:15" s="73" customFormat="1" ht="12.75" hidden="1">
      <c r="B154" s="73">
        <v>2</v>
      </c>
      <c r="C154" s="73">
        <v>13</v>
      </c>
      <c r="D154" s="73" t="s">
        <v>45</v>
      </c>
      <c r="E154" s="73" t="s">
        <v>46</v>
      </c>
      <c r="F154" s="74">
        <f>IF(ZellLinie13_Feld1="","",ZellLinie13_Feld1)</f>
      </c>
      <c r="G154" s="73" t="s">
        <v>28</v>
      </c>
      <c r="H154" s="73">
        <v>240</v>
      </c>
      <c r="I154" s="73" t="s">
        <v>18</v>
      </c>
      <c r="J154" s="73">
        <v>25</v>
      </c>
      <c r="K154" s="73">
        <v>1</v>
      </c>
      <c r="M154" s="73">
        <v>1</v>
      </c>
      <c r="N154" s="73">
        <v>0</v>
      </c>
      <c r="O154" s="73">
        <v>1</v>
      </c>
    </row>
    <row r="155" spans="2:15" s="73" customFormat="1" ht="12.75" hidden="1">
      <c r="B155" s="73">
        <v>2</v>
      </c>
      <c r="C155" s="73">
        <v>13</v>
      </c>
      <c r="D155" s="73" t="s">
        <v>47</v>
      </c>
      <c r="E155" s="73" t="s">
        <v>74</v>
      </c>
      <c r="F155" s="74"/>
      <c r="G155" s="73" t="s">
        <v>28</v>
      </c>
      <c r="H155" s="73">
        <v>240</v>
      </c>
      <c r="I155" s="73" t="s">
        <v>18</v>
      </c>
      <c r="J155" s="73">
        <v>25</v>
      </c>
      <c r="K155" s="73">
        <v>1</v>
      </c>
      <c r="M155" s="73">
        <v>1</v>
      </c>
      <c r="N155" s="73">
        <v>1</v>
      </c>
      <c r="O155" s="73">
        <v>0</v>
      </c>
    </row>
    <row r="156" spans="2:15" s="73" customFormat="1" ht="12.75" hidden="1">
      <c r="B156" s="73">
        <v>2</v>
      </c>
      <c r="C156" s="73">
        <v>13</v>
      </c>
      <c r="D156" s="73" t="s">
        <v>48</v>
      </c>
      <c r="E156" s="73" t="s">
        <v>49</v>
      </c>
      <c r="F156" s="74">
        <f>IF(formulaire!G$255="","",formulaire!G$255)</f>
      </c>
      <c r="G156" s="73" t="s">
        <v>28</v>
      </c>
      <c r="H156" s="73">
        <v>240</v>
      </c>
      <c r="I156" s="73" t="s">
        <v>18</v>
      </c>
      <c r="J156" s="73">
        <v>25</v>
      </c>
      <c r="K156" s="73">
        <v>1</v>
      </c>
      <c r="M156" s="73">
        <v>1</v>
      </c>
      <c r="N156" s="73">
        <v>1</v>
      </c>
      <c r="O156" s="73">
        <v>1</v>
      </c>
    </row>
    <row r="157" spans="2:15" s="73" customFormat="1" ht="12.75" hidden="1">
      <c r="B157" s="73">
        <v>2</v>
      </c>
      <c r="C157" s="73">
        <v>13</v>
      </c>
      <c r="D157" s="73" t="s">
        <v>50</v>
      </c>
      <c r="E157" s="73" t="s">
        <v>51</v>
      </c>
      <c r="F157" s="74">
        <f>IF(formulaire!G$257="","",formulaire!G$257)</f>
      </c>
      <c r="G157" s="73" t="s">
        <v>28</v>
      </c>
      <c r="H157" s="73">
        <v>240</v>
      </c>
      <c r="I157" s="73" t="s">
        <v>18</v>
      </c>
      <c r="J157" s="73">
        <v>25</v>
      </c>
      <c r="K157" s="73">
        <v>1</v>
      </c>
      <c r="M157" s="73">
        <v>1</v>
      </c>
      <c r="N157" s="73">
        <v>1</v>
      </c>
      <c r="O157" s="73">
        <v>1</v>
      </c>
    </row>
    <row r="158" spans="2:15" s="73" customFormat="1" ht="12.75" hidden="1">
      <c r="B158" s="73">
        <v>2</v>
      </c>
      <c r="C158" s="73">
        <v>13</v>
      </c>
      <c r="D158" s="73" t="s">
        <v>52</v>
      </c>
      <c r="E158" s="73" t="s">
        <v>53</v>
      </c>
      <c r="F158" s="74">
        <f>IF(formulaire!G$260="","",formulaire!G$260)</f>
      </c>
      <c r="G158" s="73" t="s">
        <v>28</v>
      </c>
      <c r="H158" s="73">
        <v>240</v>
      </c>
      <c r="I158" s="73" t="s">
        <v>18</v>
      </c>
      <c r="J158" s="73">
        <v>25</v>
      </c>
      <c r="K158" s="73">
        <v>1</v>
      </c>
      <c r="M158" s="73">
        <v>1</v>
      </c>
      <c r="N158" s="73">
        <v>1</v>
      </c>
      <c r="O158" s="73">
        <v>1</v>
      </c>
    </row>
    <row r="159" spans="2:15" s="73" customFormat="1" ht="12.75" hidden="1">
      <c r="B159" s="73">
        <v>2</v>
      </c>
      <c r="C159" s="73">
        <v>13</v>
      </c>
      <c r="D159" s="73" t="s">
        <v>54</v>
      </c>
      <c r="E159" s="73" t="s">
        <v>55</v>
      </c>
      <c r="F159" s="74">
        <f>IF(formulaire!G$263="","",formulaire!G$263)</f>
      </c>
      <c r="G159" s="73" t="s">
        <v>28</v>
      </c>
      <c r="H159" s="73">
        <v>240</v>
      </c>
      <c r="I159" s="73" t="s">
        <v>18</v>
      </c>
      <c r="J159" s="73">
        <v>25</v>
      </c>
      <c r="K159" s="73">
        <v>1</v>
      </c>
      <c r="M159" s="73">
        <v>1</v>
      </c>
      <c r="N159" s="73">
        <v>1</v>
      </c>
      <c r="O159" s="73">
        <v>1</v>
      </c>
    </row>
    <row r="160" spans="2:15" s="73" customFormat="1" ht="12.75" hidden="1">
      <c r="B160" s="73">
        <v>2</v>
      </c>
      <c r="C160" s="73">
        <v>13</v>
      </c>
      <c r="D160" s="73" t="s">
        <v>35</v>
      </c>
      <c r="E160" s="73" t="s">
        <v>75</v>
      </c>
      <c r="F160" s="74">
        <f>IF(formulaire!G$254="","",formulaire!G$254)</f>
      </c>
      <c r="G160" s="73" t="s">
        <v>28</v>
      </c>
      <c r="H160" s="73">
        <v>240</v>
      </c>
      <c r="I160" s="73" t="s">
        <v>18</v>
      </c>
      <c r="J160" s="73">
        <v>25</v>
      </c>
      <c r="K160" s="73">
        <v>1</v>
      </c>
      <c r="M160" s="73">
        <v>1</v>
      </c>
      <c r="N160" s="73">
        <v>1</v>
      </c>
      <c r="O160" s="73">
        <v>1</v>
      </c>
    </row>
    <row r="161" spans="2:15" s="73" customFormat="1" ht="12.75" hidden="1">
      <c r="B161" s="73">
        <v>2</v>
      </c>
      <c r="C161" s="73">
        <v>13</v>
      </c>
      <c r="D161" s="73" t="s">
        <v>30</v>
      </c>
      <c r="E161" s="73" t="s">
        <v>76</v>
      </c>
      <c r="F161" s="74" t="str">
        <f>formulaire!G$253&amp;"/"&amp;formulaire!J$253</f>
        <v>/</v>
      </c>
      <c r="G161" s="73" t="s">
        <v>28</v>
      </c>
      <c r="H161" s="73">
        <v>50</v>
      </c>
      <c r="I161" s="73" t="s">
        <v>31</v>
      </c>
      <c r="J161" s="73">
        <v>25</v>
      </c>
      <c r="K161" s="73">
        <v>1</v>
      </c>
      <c r="L161" s="73" t="s">
        <v>32</v>
      </c>
      <c r="M161" s="73">
        <v>1</v>
      </c>
      <c r="N161" s="73">
        <v>1</v>
      </c>
      <c r="O161" s="73">
        <v>1</v>
      </c>
    </row>
    <row r="162" spans="2:15" s="71" customFormat="1" ht="12.75" hidden="1">
      <c r="B162" s="71">
        <v>2</v>
      </c>
      <c r="C162" s="71">
        <v>14</v>
      </c>
      <c r="D162" s="71" t="s">
        <v>45</v>
      </c>
      <c r="E162" s="71" t="s">
        <v>46</v>
      </c>
      <c r="F162" s="75">
        <f>IF(ZellLinie14_Feld1="","",ZellLinie14_Feld1)</f>
      </c>
      <c r="G162" s="71" t="s">
        <v>28</v>
      </c>
      <c r="H162" s="71">
        <v>240</v>
      </c>
      <c r="I162" s="71" t="s">
        <v>18</v>
      </c>
      <c r="J162" s="71">
        <v>25</v>
      </c>
      <c r="K162" s="71">
        <v>1</v>
      </c>
      <c r="M162" s="71">
        <v>1</v>
      </c>
      <c r="N162" s="71">
        <v>0</v>
      </c>
      <c r="O162" s="71">
        <v>1</v>
      </c>
    </row>
    <row r="163" spans="2:15" s="71" customFormat="1" ht="12.75" hidden="1">
      <c r="B163" s="71">
        <v>2</v>
      </c>
      <c r="C163" s="71">
        <v>14</v>
      </c>
      <c r="D163" s="71" t="s">
        <v>47</v>
      </c>
      <c r="E163" s="71" t="s">
        <v>74</v>
      </c>
      <c r="F163" s="75"/>
      <c r="G163" s="71" t="s">
        <v>28</v>
      </c>
      <c r="H163" s="71">
        <v>240</v>
      </c>
      <c r="I163" s="71" t="s">
        <v>18</v>
      </c>
      <c r="J163" s="71">
        <v>25</v>
      </c>
      <c r="K163" s="71">
        <v>1</v>
      </c>
      <c r="M163" s="71">
        <v>1</v>
      </c>
      <c r="N163" s="71">
        <v>1</v>
      </c>
      <c r="O163" s="71">
        <v>0</v>
      </c>
    </row>
    <row r="164" spans="2:15" s="71" customFormat="1" ht="12.75" hidden="1">
      <c r="B164" s="71">
        <v>2</v>
      </c>
      <c r="C164" s="71">
        <v>14</v>
      </c>
      <c r="D164" s="71" t="s">
        <v>48</v>
      </c>
      <c r="E164" s="71" t="s">
        <v>49</v>
      </c>
      <c r="F164" s="75">
        <f>IF(formulaire!G$271="","",formulaire!G$271)</f>
      </c>
      <c r="G164" s="71" t="s">
        <v>28</v>
      </c>
      <c r="H164" s="71">
        <v>240</v>
      </c>
      <c r="I164" s="71" t="s">
        <v>18</v>
      </c>
      <c r="J164" s="71">
        <v>25</v>
      </c>
      <c r="K164" s="71">
        <v>1</v>
      </c>
      <c r="M164" s="71">
        <v>1</v>
      </c>
      <c r="N164" s="71">
        <v>1</v>
      </c>
      <c r="O164" s="71">
        <v>1</v>
      </c>
    </row>
    <row r="165" spans="2:15" s="71" customFormat="1" ht="12.75" hidden="1">
      <c r="B165" s="71">
        <v>2</v>
      </c>
      <c r="C165" s="71">
        <v>14</v>
      </c>
      <c r="D165" s="71" t="s">
        <v>50</v>
      </c>
      <c r="E165" s="71" t="s">
        <v>51</v>
      </c>
      <c r="F165" s="75">
        <f>IF(formulaire!G$273="","",formulaire!G$273)</f>
      </c>
      <c r="G165" s="71" t="s">
        <v>28</v>
      </c>
      <c r="H165" s="71">
        <v>240</v>
      </c>
      <c r="I165" s="71" t="s">
        <v>18</v>
      </c>
      <c r="J165" s="71">
        <v>25</v>
      </c>
      <c r="K165" s="71">
        <v>1</v>
      </c>
      <c r="M165" s="71">
        <v>1</v>
      </c>
      <c r="N165" s="71">
        <v>1</v>
      </c>
      <c r="O165" s="71">
        <v>1</v>
      </c>
    </row>
    <row r="166" spans="2:15" s="71" customFormat="1" ht="12.75" hidden="1">
      <c r="B166" s="71">
        <v>2</v>
      </c>
      <c r="C166" s="71">
        <v>14</v>
      </c>
      <c r="D166" s="71" t="s">
        <v>52</v>
      </c>
      <c r="E166" s="71" t="s">
        <v>53</v>
      </c>
      <c r="F166" s="75">
        <f>IF(formulaire!G$276="","",formulaire!G$276)</f>
      </c>
      <c r="G166" s="71" t="s">
        <v>28</v>
      </c>
      <c r="H166" s="71">
        <v>240</v>
      </c>
      <c r="I166" s="71" t="s">
        <v>18</v>
      </c>
      <c r="J166" s="71">
        <v>25</v>
      </c>
      <c r="K166" s="71">
        <v>1</v>
      </c>
      <c r="M166" s="71">
        <v>1</v>
      </c>
      <c r="N166" s="71">
        <v>1</v>
      </c>
      <c r="O166" s="71">
        <v>1</v>
      </c>
    </row>
    <row r="167" spans="2:15" s="71" customFormat="1" ht="12.75" hidden="1">
      <c r="B167" s="71">
        <v>2</v>
      </c>
      <c r="C167" s="71">
        <v>14</v>
      </c>
      <c r="D167" s="71" t="s">
        <v>54</v>
      </c>
      <c r="E167" s="71" t="s">
        <v>55</v>
      </c>
      <c r="F167" s="75">
        <f>IF(formulaire!G$279="","",formulaire!G$279)</f>
      </c>
      <c r="G167" s="71" t="s">
        <v>28</v>
      </c>
      <c r="H167" s="71">
        <v>240</v>
      </c>
      <c r="I167" s="71" t="s">
        <v>18</v>
      </c>
      <c r="J167" s="71">
        <v>25</v>
      </c>
      <c r="K167" s="71">
        <v>1</v>
      </c>
      <c r="M167" s="71">
        <v>1</v>
      </c>
      <c r="N167" s="71">
        <v>1</v>
      </c>
      <c r="O167" s="71">
        <v>1</v>
      </c>
    </row>
    <row r="168" spans="2:15" s="71" customFormat="1" ht="12.75" hidden="1">
      <c r="B168" s="71">
        <v>2</v>
      </c>
      <c r="C168" s="71">
        <v>14</v>
      </c>
      <c r="D168" s="71" t="s">
        <v>35</v>
      </c>
      <c r="E168" s="71" t="s">
        <v>75</v>
      </c>
      <c r="F168" s="75">
        <f>IF(formulaire!G$270="","",formulaire!G$270)</f>
      </c>
      <c r="G168" s="71" t="s">
        <v>28</v>
      </c>
      <c r="H168" s="71">
        <v>240</v>
      </c>
      <c r="I168" s="71" t="s">
        <v>18</v>
      </c>
      <c r="J168" s="71">
        <v>25</v>
      </c>
      <c r="K168" s="71">
        <v>1</v>
      </c>
      <c r="M168" s="71">
        <v>1</v>
      </c>
      <c r="N168" s="71">
        <v>1</v>
      </c>
      <c r="O168" s="71">
        <v>1</v>
      </c>
    </row>
    <row r="169" spans="2:15" s="71" customFormat="1" ht="12.75" hidden="1">
      <c r="B169" s="71">
        <v>2</v>
      </c>
      <c r="C169" s="71">
        <v>14</v>
      </c>
      <c r="D169" s="71" t="s">
        <v>30</v>
      </c>
      <c r="E169" s="71" t="s">
        <v>76</v>
      </c>
      <c r="F169" s="75" t="str">
        <f>formulaire!G$269&amp;"/"&amp;formulaire!J$269</f>
        <v>/</v>
      </c>
      <c r="G169" s="71" t="s">
        <v>28</v>
      </c>
      <c r="H169" s="71">
        <v>50</v>
      </c>
      <c r="I169" s="71" t="s">
        <v>31</v>
      </c>
      <c r="J169" s="71">
        <v>25</v>
      </c>
      <c r="K169" s="71">
        <v>1</v>
      </c>
      <c r="L169" s="71" t="s">
        <v>32</v>
      </c>
      <c r="M169" s="71">
        <v>1</v>
      </c>
      <c r="N169" s="71">
        <v>1</v>
      </c>
      <c r="O169" s="71">
        <v>1</v>
      </c>
    </row>
    <row r="170" spans="2:15" s="73" customFormat="1" ht="12.75" hidden="1">
      <c r="B170" s="73">
        <v>2</v>
      </c>
      <c r="C170" s="73">
        <v>15</v>
      </c>
      <c r="D170" s="73" t="s">
        <v>45</v>
      </c>
      <c r="E170" s="73" t="s">
        <v>46</v>
      </c>
      <c r="F170" s="74">
        <f>IF(ZellLinie15_Feld1="","",ZellLinie15_Feld1)</f>
      </c>
      <c r="G170" s="73" t="s">
        <v>28</v>
      </c>
      <c r="H170" s="73">
        <v>240</v>
      </c>
      <c r="I170" s="73" t="s">
        <v>18</v>
      </c>
      <c r="J170" s="73">
        <v>25</v>
      </c>
      <c r="K170" s="73">
        <v>1</v>
      </c>
      <c r="M170" s="73">
        <v>1</v>
      </c>
      <c r="N170" s="73">
        <v>0</v>
      </c>
      <c r="O170" s="73">
        <v>1</v>
      </c>
    </row>
    <row r="171" spans="2:15" s="73" customFormat="1" ht="12.75" hidden="1">
      <c r="B171" s="73">
        <v>2</v>
      </c>
      <c r="C171" s="73">
        <v>15</v>
      </c>
      <c r="D171" s="73" t="s">
        <v>47</v>
      </c>
      <c r="E171" s="73" t="s">
        <v>74</v>
      </c>
      <c r="F171" s="74"/>
      <c r="G171" s="73" t="s">
        <v>28</v>
      </c>
      <c r="H171" s="73">
        <v>240</v>
      </c>
      <c r="I171" s="73" t="s">
        <v>18</v>
      </c>
      <c r="J171" s="73">
        <v>25</v>
      </c>
      <c r="K171" s="73">
        <v>1</v>
      </c>
      <c r="M171" s="73">
        <v>1</v>
      </c>
      <c r="N171" s="73">
        <v>1</v>
      </c>
      <c r="O171" s="73">
        <v>0</v>
      </c>
    </row>
    <row r="172" spans="2:15" s="73" customFormat="1" ht="12.75" hidden="1">
      <c r="B172" s="73">
        <v>2</v>
      </c>
      <c r="C172" s="73">
        <v>15</v>
      </c>
      <c r="D172" s="73" t="s">
        <v>48</v>
      </c>
      <c r="E172" s="73" t="s">
        <v>49</v>
      </c>
      <c r="F172" s="74">
        <f>IF(formulaire!G$287="","",formulaire!G$287)</f>
      </c>
      <c r="G172" s="73" t="s">
        <v>28</v>
      </c>
      <c r="H172" s="73">
        <v>240</v>
      </c>
      <c r="I172" s="73" t="s">
        <v>18</v>
      </c>
      <c r="J172" s="73">
        <v>25</v>
      </c>
      <c r="K172" s="73">
        <v>1</v>
      </c>
      <c r="M172" s="73">
        <v>1</v>
      </c>
      <c r="N172" s="73">
        <v>1</v>
      </c>
      <c r="O172" s="73">
        <v>1</v>
      </c>
    </row>
    <row r="173" spans="2:15" s="73" customFormat="1" ht="12.75" hidden="1">
      <c r="B173" s="73">
        <v>2</v>
      </c>
      <c r="C173" s="73">
        <v>15</v>
      </c>
      <c r="D173" s="73" t="s">
        <v>50</v>
      </c>
      <c r="E173" s="73" t="s">
        <v>51</v>
      </c>
      <c r="F173" s="74">
        <f>IF(formulaire!G$289="","",formulaire!G$289)</f>
      </c>
      <c r="G173" s="73" t="s">
        <v>28</v>
      </c>
      <c r="H173" s="73">
        <v>240</v>
      </c>
      <c r="I173" s="73" t="s">
        <v>18</v>
      </c>
      <c r="J173" s="73">
        <v>25</v>
      </c>
      <c r="K173" s="73">
        <v>1</v>
      </c>
      <c r="M173" s="73">
        <v>1</v>
      </c>
      <c r="N173" s="73">
        <v>1</v>
      </c>
      <c r="O173" s="73">
        <v>1</v>
      </c>
    </row>
    <row r="174" spans="2:15" s="73" customFormat="1" ht="12.75" hidden="1">
      <c r="B174" s="73">
        <v>2</v>
      </c>
      <c r="C174" s="73">
        <v>15</v>
      </c>
      <c r="D174" s="73" t="s">
        <v>52</v>
      </c>
      <c r="E174" s="73" t="s">
        <v>53</v>
      </c>
      <c r="F174" s="74">
        <f>IF(formulaire!G$292="","",formulaire!G$292)</f>
      </c>
      <c r="G174" s="73" t="s">
        <v>28</v>
      </c>
      <c r="H174" s="73">
        <v>240</v>
      </c>
      <c r="I174" s="73" t="s">
        <v>18</v>
      </c>
      <c r="J174" s="73">
        <v>25</v>
      </c>
      <c r="K174" s="73">
        <v>1</v>
      </c>
      <c r="M174" s="73">
        <v>1</v>
      </c>
      <c r="N174" s="73">
        <v>1</v>
      </c>
      <c r="O174" s="73">
        <v>1</v>
      </c>
    </row>
    <row r="175" spans="2:15" s="73" customFormat="1" ht="12.75" hidden="1">
      <c r="B175" s="73">
        <v>2</v>
      </c>
      <c r="C175" s="73">
        <v>15</v>
      </c>
      <c r="D175" s="73" t="s">
        <v>54</v>
      </c>
      <c r="E175" s="73" t="s">
        <v>55</v>
      </c>
      <c r="F175" s="74">
        <f>IF(formulaire!G$295="","",formulaire!G$295)</f>
      </c>
      <c r="G175" s="73" t="s">
        <v>28</v>
      </c>
      <c r="H175" s="73">
        <v>240</v>
      </c>
      <c r="I175" s="73" t="s">
        <v>18</v>
      </c>
      <c r="J175" s="73">
        <v>25</v>
      </c>
      <c r="K175" s="73">
        <v>1</v>
      </c>
      <c r="M175" s="73">
        <v>1</v>
      </c>
      <c r="N175" s="73">
        <v>1</v>
      </c>
      <c r="O175" s="73">
        <v>1</v>
      </c>
    </row>
    <row r="176" spans="2:15" s="73" customFormat="1" ht="12.75" hidden="1">
      <c r="B176" s="73">
        <v>2</v>
      </c>
      <c r="C176" s="73">
        <v>15</v>
      </c>
      <c r="D176" s="73" t="s">
        <v>35</v>
      </c>
      <c r="E176" s="73" t="s">
        <v>75</v>
      </c>
      <c r="F176" s="74">
        <f>IF(formulaire!G$286="","",formulaire!G$286)</f>
      </c>
      <c r="G176" s="73" t="s">
        <v>28</v>
      </c>
      <c r="H176" s="73">
        <v>240</v>
      </c>
      <c r="I176" s="73" t="s">
        <v>18</v>
      </c>
      <c r="J176" s="73">
        <v>25</v>
      </c>
      <c r="K176" s="73">
        <v>1</v>
      </c>
      <c r="M176" s="73">
        <v>1</v>
      </c>
      <c r="N176" s="73">
        <v>1</v>
      </c>
      <c r="O176" s="73">
        <v>1</v>
      </c>
    </row>
    <row r="177" spans="2:15" s="73" customFormat="1" ht="12.75" hidden="1">
      <c r="B177" s="73">
        <v>2</v>
      </c>
      <c r="C177" s="73">
        <v>15</v>
      </c>
      <c r="D177" s="73" t="s">
        <v>30</v>
      </c>
      <c r="E177" s="73" t="s">
        <v>76</v>
      </c>
      <c r="F177" s="74" t="str">
        <f>formulaire!G$285&amp;"/"&amp;formulaire!J$285</f>
        <v>/</v>
      </c>
      <c r="G177" s="73" t="s">
        <v>28</v>
      </c>
      <c r="H177" s="73">
        <v>50</v>
      </c>
      <c r="I177" s="73" t="s">
        <v>31</v>
      </c>
      <c r="J177" s="73">
        <v>25</v>
      </c>
      <c r="K177" s="73">
        <v>1</v>
      </c>
      <c r="L177" s="73" t="s">
        <v>32</v>
      </c>
      <c r="M177" s="73">
        <v>1</v>
      </c>
      <c r="N177" s="73">
        <v>1</v>
      </c>
      <c r="O177" s="73">
        <v>1</v>
      </c>
    </row>
    <row r="178" spans="2:15" s="71" customFormat="1" ht="12.75" hidden="1">
      <c r="B178" s="71">
        <v>2</v>
      </c>
      <c r="C178" s="71">
        <v>16</v>
      </c>
      <c r="D178" s="71" t="s">
        <v>45</v>
      </c>
      <c r="E178" s="71" t="s">
        <v>46</v>
      </c>
      <c r="F178" s="75">
        <f>IF(ZellLinie16_Feld1="","",ZellLinie16_Feld1)</f>
      </c>
      <c r="G178" s="71" t="s">
        <v>28</v>
      </c>
      <c r="H178" s="71">
        <v>240</v>
      </c>
      <c r="I178" s="71" t="s">
        <v>18</v>
      </c>
      <c r="J178" s="71">
        <v>25</v>
      </c>
      <c r="K178" s="71">
        <v>1</v>
      </c>
      <c r="M178" s="71">
        <v>1</v>
      </c>
      <c r="N178" s="71">
        <v>0</v>
      </c>
      <c r="O178" s="71">
        <v>1</v>
      </c>
    </row>
    <row r="179" spans="2:15" s="71" customFormat="1" ht="12.75" hidden="1">
      <c r="B179" s="71">
        <v>2</v>
      </c>
      <c r="C179" s="71">
        <v>16</v>
      </c>
      <c r="D179" s="71" t="s">
        <v>47</v>
      </c>
      <c r="E179" s="71" t="s">
        <v>74</v>
      </c>
      <c r="F179" s="75"/>
      <c r="G179" s="71" t="s">
        <v>28</v>
      </c>
      <c r="H179" s="71">
        <v>240</v>
      </c>
      <c r="I179" s="71" t="s">
        <v>18</v>
      </c>
      <c r="J179" s="71">
        <v>25</v>
      </c>
      <c r="K179" s="71">
        <v>1</v>
      </c>
      <c r="M179" s="71">
        <v>1</v>
      </c>
      <c r="N179" s="71">
        <v>1</v>
      </c>
      <c r="O179" s="71">
        <v>0</v>
      </c>
    </row>
    <row r="180" spans="2:15" s="71" customFormat="1" ht="12.75" hidden="1">
      <c r="B180" s="71">
        <v>2</v>
      </c>
      <c r="C180" s="71">
        <v>16</v>
      </c>
      <c r="D180" s="71" t="s">
        <v>48</v>
      </c>
      <c r="E180" s="71" t="s">
        <v>49</v>
      </c>
      <c r="F180" s="75">
        <f>IF(formulaire!G$303="","",formulaire!G$303)</f>
      </c>
      <c r="G180" s="71" t="s">
        <v>28</v>
      </c>
      <c r="H180" s="71">
        <v>240</v>
      </c>
      <c r="I180" s="71" t="s">
        <v>18</v>
      </c>
      <c r="J180" s="71">
        <v>25</v>
      </c>
      <c r="K180" s="71">
        <v>1</v>
      </c>
      <c r="M180" s="71">
        <v>1</v>
      </c>
      <c r="N180" s="71">
        <v>1</v>
      </c>
      <c r="O180" s="71">
        <v>1</v>
      </c>
    </row>
    <row r="181" spans="2:15" s="71" customFormat="1" ht="12.75" hidden="1">
      <c r="B181" s="71">
        <v>2</v>
      </c>
      <c r="C181" s="71">
        <v>16</v>
      </c>
      <c r="D181" s="71" t="s">
        <v>50</v>
      </c>
      <c r="E181" s="71" t="s">
        <v>51</v>
      </c>
      <c r="F181" s="75">
        <f>IF(formulaire!G$305="","",formulaire!G$305)</f>
      </c>
      <c r="G181" s="71" t="s">
        <v>28</v>
      </c>
      <c r="H181" s="71">
        <v>240</v>
      </c>
      <c r="I181" s="71" t="s">
        <v>18</v>
      </c>
      <c r="J181" s="71">
        <v>25</v>
      </c>
      <c r="K181" s="71">
        <v>1</v>
      </c>
      <c r="M181" s="71">
        <v>1</v>
      </c>
      <c r="N181" s="71">
        <v>1</v>
      </c>
      <c r="O181" s="71">
        <v>1</v>
      </c>
    </row>
    <row r="182" spans="2:15" s="71" customFormat="1" ht="12.75" hidden="1">
      <c r="B182" s="71">
        <v>2</v>
      </c>
      <c r="C182" s="71">
        <v>16</v>
      </c>
      <c r="D182" s="71" t="s">
        <v>52</v>
      </c>
      <c r="E182" s="71" t="s">
        <v>53</v>
      </c>
      <c r="F182" s="75">
        <f>IF(formulaire!G$308="","",formulaire!G$308)</f>
      </c>
      <c r="G182" s="71" t="s">
        <v>28</v>
      </c>
      <c r="H182" s="71">
        <v>240</v>
      </c>
      <c r="I182" s="71" t="s">
        <v>18</v>
      </c>
      <c r="J182" s="71">
        <v>25</v>
      </c>
      <c r="K182" s="71">
        <v>1</v>
      </c>
      <c r="M182" s="71">
        <v>1</v>
      </c>
      <c r="N182" s="71">
        <v>1</v>
      </c>
      <c r="O182" s="71">
        <v>1</v>
      </c>
    </row>
    <row r="183" spans="2:15" s="71" customFormat="1" ht="12.75" hidden="1">
      <c r="B183" s="71">
        <v>2</v>
      </c>
      <c r="C183" s="71">
        <v>16</v>
      </c>
      <c r="D183" s="71" t="s">
        <v>54</v>
      </c>
      <c r="E183" s="71" t="s">
        <v>55</v>
      </c>
      <c r="F183" s="75">
        <f>IF(formulaire!G$311="","",formulaire!G$311)</f>
      </c>
      <c r="G183" s="71" t="s">
        <v>28</v>
      </c>
      <c r="H183" s="71">
        <v>240</v>
      </c>
      <c r="I183" s="71" t="s">
        <v>18</v>
      </c>
      <c r="J183" s="71">
        <v>25</v>
      </c>
      <c r="K183" s="71">
        <v>1</v>
      </c>
      <c r="M183" s="71">
        <v>1</v>
      </c>
      <c r="N183" s="71">
        <v>1</v>
      </c>
      <c r="O183" s="71">
        <v>1</v>
      </c>
    </row>
    <row r="184" spans="2:15" s="71" customFormat="1" ht="12.75" hidden="1">
      <c r="B184" s="71">
        <v>2</v>
      </c>
      <c r="C184" s="71">
        <v>16</v>
      </c>
      <c r="D184" s="71" t="s">
        <v>35</v>
      </c>
      <c r="E184" s="71" t="s">
        <v>75</v>
      </c>
      <c r="F184" s="75">
        <f>IF(formulaire!G$302="","",formulaire!G$302)</f>
      </c>
      <c r="G184" s="71" t="s">
        <v>28</v>
      </c>
      <c r="H184" s="71">
        <v>240</v>
      </c>
      <c r="I184" s="71" t="s">
        <v>18</v>
      </c>
      <c r="J184" s="71">
        <v>25</v>
      </c>
      <c r="K184" s="71">
        <v>1</v>
      </c>
      <c r="M184" s="71">
        <v>1</v>
      </c>
      <c r="N184" s="71">
        <v>1</v>
      </c>
      <c r="O184" s="71">
        <v>1</v>
      </c>
    </row>
    <row r="185" spans="2:15" s="71" customFormat="1" ht="12.75" hidden="1">
      <c r="B185" s="71">
        <v>2</v>
      </c>
      <c r="C185" s="71">
        <v>16</v>
      </c>
      <c r="D185" s="71" t="s">
        <v>30</v>
      </c>
      <c r="E185" s="71" t="s">
        <v>76</v>
      </c>
      <c r="F185" s="75" t="str">
        <f>formulaire!G$301&amp;"/"&amp;formulaire!J$301</f>
        <v>/</v>
      </c>
      <c r="G185" s="71" t="s">
        <v>28</v>
      </c>
      <c r="H185" s="71">
        <v>50</v>
      </c>
      <c r="I185" s="71" t="s">
        <v>31</v>
      </c>
      <c r="J185" s="71">
        <v>25</v>
      </c>
      <c r="K185" s="71">
        <v>1</v>
      </c>
      <c r="L185" s="71" t="s">
        <v>32</v>
      </c>
      <c r="M185" s="71">
        <v>1</v>
      </c>
      <c r="N185" s="71">
        <v>1</v>
      </c>
      <c r="O185" s="71">
        <v>1</v>
      </c>
    </row>
    <row r="186" spans="2:15" s="73" customFormat="1" ht="12.75" hidden="1">
      <c r="B186" s="73">
        <v>2</v>
      </c>
      <c r="C186" s="73">
        <v>17</v>
      </c>
      <c r="D186" s="73" t="s">
        <v>45</v>
      </c>
      <c r="E186" s="73" t="s">
        <v>46</v>
      </c>
      <c r="F186" s="74">
        <f>IF(ZellLinie17_Feld1="","",ZellLinie17_Feld1)</f>
      </c>
      <c r="G186" s="73" t="s">
        <v>28</v>
      </c>
      <c r="H186" s="73">
        <v>240</v>
      </c>
      <c r="I186" s="73" t="s">
        <v>18</v>
      </c>
      <c r="J186" s="73">
        <v>25</v>
      </c>
      <c r="K186" s="73">
        <v>1</v>
      </c>
      <c r="M186" s="73">
        <v>1</v>
      </c>
      <c r="N186" s="73">
        <v>0</v>
      </c>
      <c r="O186" s="73">
        <v>1</v>
      </c>
    </row>
    <row r="187" spans="2:15" s="73" customFormat="1" ht="12.75" hidden="1">
      <c r="B187" s="73">
        <v>2</v>
      </c>
      <c r="C187" s="73">
        <v>17</v>
      </c>
      <c r="D187" s="73" t="s">
        <v>47</v>
      </c>
      <c r="E187" s="73" t="s">
        <v>74</v>
      </c>
      <c r="F187" s="74"/>
      <c r="G187" s="73" t="s">
        <v>28</v>
      </c>
      <c r="H187" s="73">
        <v>240</v>
      </c>
      <c r="I187" s="73" t="s">
        <v>18</v>
      </c>
      <c r="J187" s="73">
        <v>25</v>
      </c>
      <c r="K187" s="73">
        <v>1</v>
      </c>
      <c r="M187" s="73">
        <v>1</v>
      </c>
      <c r="N187" s="73">
        <v>1</v>
      </c>
      <c r="O187" s="73">
        <v>0</v>
      </c>
    </row>
    <row r="188" spans="2:15" s="73" customFormat="1" ht="12.75" hidden="1">
      <c r="B188" s="73">
        <v>2</v>
      </c>
      <c r="C188" s="73">
        <v>17</v>
      </c>
      <c r="D188" s="73" t="s">
        <v>48</v>
      </c>
      <c r="E188" s="73" t="s">
        <v>49</v>
      </c>
      <c r="F188" s="74">
        <f>IF(formulaire!G$319="","",formulaire!G$319)</f>
      </c>
      <c r="G188" s="73" t="s">
        <v>28</v>
      </c>
      <c r="H188" s="73">
        <v>240</v>
      </c>
      <c r="I188" s="73" t="s">
        <v>18</v>
      </c>
      <c r="J188" s="73">
        <v>25</v>
      </c>
      <c r="K188" s="73">
        <v>1</v>
      </c>
      <c r="M188" s="73">
        <v>1</v>
      </c>
      <c r="N188" s="73">
        <v>1</v>
      </c>
      <c r="O188" s="73">
        <v>1</v>
      </c>
    </row>
    <row r="189" spans="2:15" s="73" customFormat="1" ht="12.75" hidden="1">
      <c r="B189" s="73">
        <v>2</v>
      </c>
      <c r="C189" s="73">
        <v>17</v>
      </c>
      <c r="D189" s="73" t="s">
        <v>50</v>
      </c>
      <c r="E189" s="73" t="s">
        <v>51</v>
      </c>
      <c r="F189" s="74">
        <f>IF(formulaire!G$321="","",formulaire!G$321)</f>
      </c>
      <c r="G189" s="73" t="s">
        <v>28</v>
      </c>
      <c r="H189" s="73">
        <v>240</v>
      </c>
      <c r="I189" s="73" t="s">
        <v>18</v>
      </c>
      <c r="J189" s="73">
        <v>25</v>
      </c>
      <c r="K189" s="73">
        <v>1</v>
      </c>
      <c r="M189" s="73">
        <v>1</v>
      </c>
      <c r="N189" s="73">
        <v>1</v>
      </c>
      <c r="O189" s="73">
        <v>1</v>
      </c>
    </row>
    <row r="190" spans="2:15" s="73" customFormat="1" ht="12.75" hidden="1">
      <c r="B190" s="73">
        <v>2</v>
      </c>
      <c r="C190" s="73">
        <v>17</v>
      </c>
      <c r="D190" s="73" t="s">
        <v>52</v>
      </c>
      <c r="E190" s="73" t="s">
        <v>53</v>
      </c>
      <c r="F190" s="74">
        <f>IF(formulaire!G$324="","",formulaire!G$324)</f>
      </c>
      <c r="G190" s="73" t="s">
        <v>28</v>
      </c>
      <c r="H190" s="73">
        <v>240</v>
      </c>
      <c r="I190" s="73" t="s">
        <v>18</v>
      </c>
      <c r="J190" s="73">
        <v>25</v>
      </c>
      <c r="K190" s="73">
        <v>1</v>
      </c>
      <c r="M190" s="73">
        <v>1</v>
      </c>
      <c r="N190" s="73">
        <v>1</v>
      </c>
      <c r="O190" s="73">
        <v>1</v>
      </c>
    </row>
    <row r="191" spans="2:15" s="73" customFormat="1" ht="12.75" hidden="1">
      <c r="B191" s="73">
        <v>2</v>
      </c>
      <c r="C191" s="73">
        <v>17</v>
      </c>
      <c r="D191" s="73" t="s">
        <v>54</v>
      </c>
      <c r="E191" s="73" t="s">
        <v>55</v>
      </c>
      <c r="F191" s="74">
        <f>IF(formulaire!G$327="","",formulaire!G$327)</f>
      </c>
      <c r="G191" s="73" t="s">
        <v>28</v>
      </c>
      <c r="H191" s="73">
        <v>240</v>
      </c>
      <c r="I191" s="73" t="s">
        <v>18</v>
      </c>
      <c r="J191" s="73">
        <v>25</v>
      </c>
      <c r="K191" s="73">
        <v>1</v>
      </c>
      <c r="M191" s="73">
        <v>1</v>
      </c>
      <c r="N191" s="73">
        <v>1</v>
      </c>
      <c r="O191" s="73">
        <v>1</v>
      </c>
    </row>
    <row r="192" spans="2:15" s="73" customFormat="1" ht="12.75" hidden="1">
      <c r="B192" s="73">
        <v>2</v>
      </c>
      <c r="C192" s="73">
        <v>17</v>
      </c>
      <c r="D192" s="73" t="s">
        <v>35</v>
      </c>
      <c r="E192" s="73" t="s">
        <v>75</v>
      </c>
      <c r="F192" s="74">
        <f>IF(formulaire!G$318="","",formulaire!G$318)</f>
      </c>
      <c r="G192" s="73" t="s">
        <v>28</v>
      </c>
      <c r="H192" s="73">
        <v>240</v>
      </c>
      <c r="I192" s="73" t="s">
        <v>18</v>
      </c>
      <c r="J192" s="73">
        <v>25</v>
      </c>
      <c r="K192" s="73">
        <v>1</v>
      </c>
      <c r="M192" s="73">
        <v>1</v>
      </c>
      <c r="N192" s="73">
        <v>1</v>
      </c>
      <c r="O192" s="73">
        <v>1</v>
      </c>
    </row>
    <row r="193" spans="2:15" s="73" customFormat="1" ht="12.75" hidden="1">
      <c r="B193" s="73">
        <v>2</v>
      </c>
      <c r="C193" s="73">
        <v>17</v>
      </c>
      <c r="D193" s="73" t="s">
        <v>30</v>
      </c>
      <c r="E193" s="73" t="s">
        <v>76</v>
      </c>
      <c r="F193" s="74" t="str">
        <f>formulaire!G$317&amp;"/"&amp;formulaire!J$317</f>
        <v>/</v>
      </c>
      <c r="G193" s="73" t="s">
        <v>28</v>
      </c>
      <c r="H193" s="73">
        <v>50</v>
      </c>
      <c r="I193" s="73" t="s">
        <v>31</v>
      </c>
      <c r="J193" s="73">
        <v>25</v>
      </c>
      <c r="K193" s="73">
        <v>1</v>
      </c>
      <c r="L193" s="73" t="s">
        <v>32</v>
      </c>
      <c r="M193" s="73">
        <v>1</v>
      </c>
      <c r="N193" s="73">
        <v>1</v>
      </c>
      <c r="O193" s="73">
        <v>1</v>
      </c>
    </row>
    <row r="194" spans="2:15" s="71" customFormat="1" ht="12.75" hidden="1">
      <c r="B194" s="71">
        <v>2</v>
      </c>
      <c r="C194" s="71">
        <v>18</v>
      </c>
      <c r="D194" s="71" t="s">
        <v>45</v>
      </c>
      <c r="E194" s="71" t="s">
        <v>46</v>
      </c>
      <c r="F194" s="75">
        <f>IF(ZellLinie18_Feld1="","",ZellLinie18_Feld1)</f>
      </c>
      <c r="G194" s="71" t="s">
        <v>28</v>
      </c>
      <c r="H194" s="71">
        <v>240</v>
      </c>
      <c r="I194" s="71" t="s">
        <v>18</v>
      </c>
      <c r="J194" s="71">
        <v>25</v>
      </c>
      <c r="K194" s="71">
        <v>1</v>
      </c>
      <c r="M194" s="71">
        <v>1</v>
      </c>
      <c r="N194" s="71">
        <v>0</v>
      </c>
      <c r="O194" s="71">
        <v>1</v>
      </c>
    </row>
    <row r="195" spans="2:15" s="71" customFormat="1" ht="12.75" hidden="1">
      <c r="B195" s="71">
        <v>2</v>
      </c>
      <c r="C195" s="71">
        <v>18</v>
      </c>
      <c r="D195" s="71" t="s">
        <v>47</v>
      </c>
      <c r="E195" s="71" t="s">
        <v>74</v>
      </c>
      <c r="F195" s="75"/>
      <c r="G195" s="71" t="s">
        <v>28</v>
      </c>
      <c r="H195" s="71">
        <v>240</v>
      </c>
      <c r="I195" s="71" t="s">
        <v>18</v>
      </c>
      <c r="J195" s="71">
        <v>25</v>
      </c>
      <c r="K195" s="71">
        <v>1</v>
      </c>
      <c r="M195" s="71">
        <v>1</v>
      </c>
      <c r="N195" s="71">
        <v>1</v>
      </c>
      <c r="O195" s="71">
        <v>0</v>
      </c>
    </row>
    <row r="196" spans="2:15" s="71" customFormat="1" ht="12.75" hidden="1">
      <c r="B196" s="71">
        <v>2</v>
      </c>
      <c r="C196" s="71">
        <v>18</v>
      </c>
      <c r="D196" s="71" t="s">
        <v>48</v>
      </c>
      <c r="E196" s="71" t="s">
        <v>49</v>
      </c>
      <c r="F196" s="75">
        <f>IF(formulaire!G$335="","",formulaire!G$335)</f>
      </c>
      <c r="G196" s="71" t="s">
        <v>28</v>
      </c>
      <c r="H196" s="71">
        <v>240</v>
      </c>
      <c r="I196" s="71" t="s">
        <v>18</v>
      </c>
      <c r="J196" s="71">
        <v>25</v>
      </c>
      <c r="K196" s="71">
        <v>1</v>
      </c>
      <c r="M196" s="71">
        <v>1</v>
      </c>
      <c r="N196" s="71">
        <v>1</v>
      </c>
      <c r="O196" s="71">
        <v>1</v>
      </c>
    </row>
    <row r="197" spans="2:15" s="71" customFormat="1" ht="12.75" hidden="1">
      <c r="B197" s="71">
        <v>2</v>
      </c>
      <c r="C197" s="71">
        <v>18</v>
      </c>
      <c r="D197" s="71" t="s">
        <v>50</v>
      </c>
      <c r="E197" s="71" t="s">
        <v>51</v>
      </c>
      <c r="F197" s="75">
        <f>IF(formulaire!G$337="","",formulaire!G$337)</f>
      </c>
      <c r="G197" s="71" t="s">
        <v>28</v>
      </c>
      <c r="H197" s="71">
        <v>240</v>
      </c>
      <c r="I197" s="71" t="s">
        <v>18</v>
      </c>
      <c r="J197" s="71">
        <v>25</v>
      </c>
      <c r="K197" s="71">
        <v>1</v>
      </c>
      <c r="M197" s="71">
        <v>1</v>
      </c>
      <c r="N197" s="71">
        <v>1</v>
      </c>
      <c r="O197" s="71">
        <v>1</v>
      </c>
    </row>
    <row r="198" spans="2:15" s="71" customFormat="1" ht="12.75" hidden="1">
      <c r="B198" s="71">
        <v>2</v>
      </c>
      <c r="C198" s="71">
        <v>18</v>
      </c>
      <c r="D198" s="71" t="s">
        <v>52</v>
      </c>
      <c r="E198" s="71" t="s">
        <v>53</v>
      </c>
      <c r="F198" s="75">
        <f>IF(formulaire!G$340="","",formulaire!G$340)</f>
      </c>
      <c r="G198" s="71" t="s">
        <v>28</v>
      </c>
      <c r="H198" s="71">
        <v>240</v>
      </c>
      <c r="I198" s="71" t="s">
        <v>18</v>
      </c>
      <c r="J198" s="71">
        <v>25</v>
      </c>
      <c r="K198" s="71">
        <v>1</v>
      </c>
      <c r="M198" s="71">
        <v>1</v>
      </c>
      <c r="N198" s="71">
        <v>1</v>
      </c>
      <c r="O198" s="71">
        <v>1</v>
      </c>
    </row>
    <row r="199" spans="2:15" s="71" customFormat="1" ht="12.75" hidden="1">
      <c r="B199" s="71">
        <v>2</v>
      </c>
      <c r="C199" s="71">
        <v>18</v>
      </c>
      <c r="D199" s="71" t="s">
        <v>54</v>
      </c>
      <c r="E199" s="71" t="s">
        <v>55</v>
      </c>
      <c r="F199" s="75">
        <f>IF(formulaire!G$343="","",formulaire!G$343)</f>
      </c>
      <c r="G199" s="71" t="s">
        <v>28</v>
      </c>
      <c r="H199" s="71">
        <v>240</v>
      </c>
      <c r="I199" s="71" t="s">
        <v>18</v>
      </c>
      <c r="J199" s="71">
        <v>25</v>
      </c>
      <c r="K199" s="71">
        <v>1</v>
      </c>
      <c r="M199" s="71">
        <v>1</v>
      </c>
      <c r="N199" s="71">
        <v>1</v>
      </c>
      <c r="O199" s="71">
        <v>1</v>
      </c>
    </row>
    <row r="200" spans="2:15" s="71" customFormat="1" ht="12.75" hidden="1">
      <c r="B200" s="71">
        <v>2</v>
      </c>
      <c r="C200" s="71">
        <v>18</v>
      </c>
      <c r="D200" s="71" t="s">
        <v>35</v>
      </c>
      <c r="E200" s="71" t="s">
        <v>75</v>
      </c>
      <c r="F200" s="75">
        <f>IF(formulaire!G$334="","",formulaire!G$334)</f>
      </c>
      <c r="G200" s="71" t="s">
        <v>28</v>
      </c>
      <c r="H200" s="71">
        <v>240</v>
      </c>
      <c r="I200" s="71" t="s">
        <v>18</v>
      </c>
      <c r="J200" s="71">
        <v>25</v>
      </c>
      <c r="K200" s="71">
        <v>1</v>
      </c>
      <c r="M200" s="71">
        <v>1</v>
      </c>
      <c r="N200" s="71">
        <v>1</v>
      </c>
      <c r="O200" s="71">
        <v>1</v>
      </c>
    </row>
    <row r="201" spans="2:15" s="71" customFormat="1" ht="12.75" hidden="1">
      <c r="B201" s="71">
        <v>2</v>
      </c>
      <c r="C201" s="71">
        <v>18</v>
      </c>
      <c r="D201" s="71" t="s">
        <v>30</v>
      </c>
      <c r="E201" s="71" t="s">
        <v>76</v>
      </c>
      <c r="F201" s="75" t="str">
        <f>formulaire!G$333&amp;"/"&amp;formulaire!J$333</f>
        <v>/</v>
      </c>
      <c r="G201" s="71" t="s">
        <v>28</v>
      </c>
      <c r="H201" s="71">
        <v>50</v>
      </c>
      <c r="I201" s="71" t="s">
        <v>31</v>
      </c>
      <c r="J201" s="71">
        <v>25</v>
      </c>
      <c r="K201" s="71">
        <v>1</v>
      </c>
      <c r="L201" s="71" t="s">
        <v>32</v>
      </c>
      <c r="M201" s="71">
        <v>1</v>
      </c>
      <c r="N201" s="71">
        <v>1</v>
      </c>
      <c r="O201" s="71">
        <v>1</v>
      </c>
    </row>
    <row r="202" spans="2:15" s="73" customFormat="1" ht="12.75" hidden="1">
      <c r="B202" s="73">
        <v>2</v>
      </c>
      <c r="C202" s="73">
        <v>19</v>
      </c>
      <c r="D202" s="73" t="s">
        <v>45</v>
      </c>
      <c r="E202" s="73" t="s">
        <v>46</v>
      </c>
      <c r="F202" s="74">
        <f>IF(ZellLinie19_Feld1="","",ZellLinie19_Feld1)</f>
      </c>
      <c r="G202" s="73" t="s">
        <v>28</v>
      </c>
      <c r="H202" s="73">
        <v>240</v>
      </c>
      <c r="I202" s="73" t="s">
        <v>18</v>
      </c>
      <c r="J202" s="73">
        <v>25</v>
      </c>
      <c r="K202" s="73">
        <v>1</v>
      </c>
      <c r="M202" s="73">
        <v>1</v>
      </c>
      <c r="N202" s="73">
        <v>0</v>
      </c>
      <c r="O202" s="73">
        <v>1</v>
      </c>
    </row>
    <row r="203" spans="2:15" s="73" customFormat="1" ht="12.75" hidden="1">
      <c r="B203" s="73">
        <v>2</v>
      </c>
      <c r="C203" s="73">
        <v>19</v>
      </c>
      <c r="D203" s="73" t="s">
        <v>47</v>
      </c>
      <c r="E203" s="73" t="s">
        <v>74</v>
      </c>
      <c r="F203" s="74"/>
      <c r="G203" s="73" t="s">
        <v>28</v>
      </c>
      <c r="H203" s="73">
        <v>240</v>
      </c>
      <c r="I203" s="73" t="s">
        <v>18</v>
      </c>
      <c r="J203" s="73">
        <v>25</v>
      </c>
      <c r="K203" s="73">
        <v>1</v>
      </c>
      <c r="M203" s="73">
        <v>1</v>
      </c>
      <c r="N203" s="73">
        <v>1</v>
      </c>
      <c r="O203" s="73">
        <v>0</v>
      </c>
    </row>
    <row r="204" spans="2:15" s="73" customFormat="1" ht="12.75" hidden="1">
      <c r="B204" s="73">
        <v>2</v>
      </c>
      <c r="C204" s="73">
        <v>19</v>
      </c>
      <c r="D204" s="73" t="s">
        <v>48</v>
      </c>
      <c r="E204" s="73" t="s">
        <v>49</v>
      </c>
      <c r="F204" s="74">
        <f>IF(formulaire!G$351="","",formulaire!G$351)</f>
      </c>
      <c r="G204" s="73" t="s">
        <v>28</v>
      </c>
      <c r="H204" s="73">
        <v>240</v>
      </c>
      <c r="I204" s="73" t="s">
        <v>18</v>
      </c>
      <c r="J204" s="73">
        <v>25</v>
      </c>
      <c r="K204" s="73">
        <v>1</v>
      </c>
      <c r="M204" s="73">
        <v>1</v>
      </c>
      <c r="N204" s="73">
        <v>1</v>
      </c>
      <c r="O204" s="73">
        <v>1</v>
      </c>
    </row>
    <row r="205" spans="2:15" s="73" customFormat="1" ht="12.75" hidden="1">
      <c r="B205" s="73">
        <v>2</v>
      </c>
      <c r="C205" s="73">
        <v>19</v>
      </c>
      <c r="D205" s="73" t="s">
        <v>50</v>
      </c>
      <c r="E205" s="73" t="s">
        <v>51</v>
      </c>
      <c r="F205" s="74">
        <f>IF(formulaire!G$353="","",formulaire!G$353)</f>
      </c>
      <c r="G205" s="73" t="s">
        <v>28</v>
      </c>
      <c r="H205" s="73">
        <v>240</v>
      </c>
      <c r="I205" s="73" t="s">
        <v>18</v>
      </c>
      <c r="J205" s="73">
        <v>25</v>
      </c>
      <c r="K205" s="73">
        <v>1</v>
      </c>
      <c r="M205" s="73">
        <v>1</v>
      </c>
      <c r="N205" s="73">
        <v>1</v>
      </c>
      <c r="O205" s="73">
        <v>1</v>
      </c>
    </row>
    <row r="206" spans="2:15" s="73" customFormat="1" ht="12.75" hidden="1">
      <c r="B206" s="73">
        <v>2</v>
      </c>
      <c r="C206" s="73">
        <v>19</v>
      </c>
      <c r="D206" s="73" t="s">
        <v>52</v>
      </c>
      <c r="E206" s="73" t="s">
        <v>53</v>
      </c>
      <c r="F206" s="74">
        <f>IF(formulaire!G$356="","",formulaire!G$356)</f>
      </c>
      <c r="G206" s="73" t="s">
        <v>28</v>
      </c>
      <c r="H206" s="73">
        <v>240</v>
      </c>
      <c r="I206" s="73" t="s">
        <v>18</v>
      </c>
      <c r="J206" s="73">
        <v>25</v>
      </c>
      <c r="K206" s="73">
        <v>1</v>
      </c>
      <c r="M206" s="73">
        <v>1</v>
      </c>
      <c r="N206" s="73">
        <v>1</v>
      </c>
      <c r="O206" s="73">
        <v>1</v>
      </c>
    </row>
    <row r="207" spans="2:15" s="73" customFormat="1" ht="12.75" hidden="1">
      <c r="B207" s="73">
        <v>2</v>
      </c>
      <c r="C207" s="73">
        <v>19</v>
      </c>
      <c r="D207" s="73" t="s">
        <v>54</v>
      </c>
      <c r="E207" s="73" t="s">
        <v>55</v>
      </c>
      <c r="F207" s="74">
        <f>IF(formulaire!G$359="","",formulaire!G$359)</f>
      </c>
      <c r="G207" s="73" t="s">
        <v>28</v>
      </c>
      <c r="H207" s="73">
        <v>240</v>
      </c>
      <c r="I207" s="73" t="s">
        <v>18</v>
      </c>
      <c r="J207" s="73">
        <v>25</v>
      </c>
      <c r="K207" s="73">
        <v>1</v>
      </c>
      <c r="M207" s="73">
        <v>1</v>
      </c>
      <c r="N207" s="73">
        <v>1</v>
      </c>
      <c r="O207" s="73">
        <v>1</v>
      </c>
    </row>
    <row r="208" spans="2:15" s="73" customFormat="1" ht="12.75" hidden="1">
      <c r="B208" s="73">
        <v>2</v>
      </c>
      <c r="C208" s="73">
        <v>19</v>
      </c>
      <c r="D208" s="73" t="s">
        <v>35</v>
      </c>
      <c r="E208" s="73" t="s">
        <v>75</v>
      </c>
      <c r="F208" s="74">
        <f>IF(formulaire!G$350="","",formulaire!G$350)</f>
      </c>
      <c r="G208" s="73" t="s">
        <v>28</v>
      </c>
      <c r="H208" s="73">
        <v>240</v>
      </c>
      <c r="I208" s="73" t="s">
        <v>18</v>
      </c>
      <c r="J208" s="73">
        <v>25</v>
      </c>
      <c r="K208" s="73">
        <v>1</v>
      </c>
      <c r="M208" s="73">
        <v>1</v>
      </c>
      <c r="N208" s="73">
        <v>1</v>
      </c>
      <c r="O208" s="73">
        <v>1</v>
      </c>
    </row>
    <row r="209" spans="2:15" s="73" customFormat="1" ht="12.75" hidden="1">
      <c r="B209" s="73">
        <v>2</v>
      </c>
      <c r="C209" s="73">
        <v>19</v>
      </c>
      <c r="D209" s="73" t="s">
        <v>30</v>
      </c>
      <c r="E209" s="73" t="s">
        <v>76</v>
      </c>
      <c r="F209" s="74" t="str">
        <f>formulaire!G$349&amp;"/"&amp;formulaire!J$349</f>
        <v>/</v>
      </c>
      <c r="G209" s="73" t="s">
        <v>28</v>
      </c>
      <c r="H209" s="73">
        <v>50</v>
      </c>
      <c r="I209" s="73" t="s">
        <v>31</v>
      </c>
      <c r="J209" s="73">
        <v>25</v>
      </c>
      <c r="K209" s="73">
        <v>1</v>
      </c>
      <c r="L209" s="73" t="s">
        <v>32</v>
      </c>
      <c r="M209" s="73">
        <v>1</v>
      </c>
      <c r="N209" s="73">
        <v>1</v>
      </c>
      <c r="O209" s="73">
        <v>1</v>
      </c>
    </row>
    <row r="210" spans="2:15" s="71" customFormat="1" ht="12.75" hidden="1">
      <c r="B210" s="71">
        <v>2</v>
      </c>
      <c r="C210" s="71">
        <v>20</v>
      </c>
      <c r="D210" s="71" t="s">
        <v>45</v>
      </c>
      <c r="E210" s="71" t="s">
        <v>46</v>
      </c>
      <c r="F210" s="75">
        <f>IF(ZellLinie20_Feld1="","",ZellLinie20_Feld1)</f>
      </c>
      <c r="G210" s="71" t="s">
        <v>28</v>
      </c>
      <c r="H210" s="71">
        <v>240</v>
      </c>
      <c r="I210" s="71" t="s">
        <v>18</v>
      </c>
      <c r="J210" s="71">
        <v>25</v>
      </c>
      <c r="K210" s="71">
        <v>1</v>
      </c>
      <c r="M210" s="71">
        <v>1</v>
      </c>
      <c r="N210" s="71">
        <v>0</v>
      </c>
      <c r="O210" s="71">
        <v>1</v>
      </c>
    </row>
    <row r="211" spans="2:15" s="71" customFormat="1" ht="12.75" hidden="1">
      <c r="B211" s="71">
        <v>2</v>
      </c>
      <c r="C211" s="71">
        <v>20</v>
      </c>
      <c r="D211" s="71" t="s">
        <v>47</v>
      </c>
      <c r="E211" s="71" t="s">
        <v>74</v>
      </c>
      <c r="F211" s="75"/>
      <c r="G211" s="71" t="s">
        <v>28</v>
      </c>
      <c r="H211" s="71">
        <v>240</v>
      </c>
      <c r="I211" s="71" t="s">
        <v>18</v>
      </c>
      <c r="J211" s="71">
        <v>25</v>
      </c>
      <c r="K211" s="71">
        <v>1</v>
      </c>
      <c r="M211" s="71">
        <v>1</v>
      </c>
      <c r="N211" s="71">
        <v>1</v>
      </c>
      <c r="O211" s="71">
        <v>0</v>
      </c>
    </row>
    <row r="212" spans="2:15" s="71" customFormat="1" ht="12.75" hidden="1">
      <c r="B212" s="71">
        <v>2</v>
      </c>
      <c r="C212" s="71">
        <v>20</v>
      </c>
      <c r="D212" s="71" t="s">
        <v>48</v>
      </c>
      <c r="E212" s="71" t="s">
        <v>49</v>
      </c>
      <c r="F212" s="75">
        <f>IF(formulaire!G$367="","",formulaire!G$367)</f>
      </c>
      <c r="G212" s="71" t="s">
        <v>28</v>
      </c>
      <c r="H212" s="71">
        <v>240</v>
      </c>
      <c r="I212" s="71" t="s">
        <v>18</v>
      </c>
      <c r="J212" s="71">
        <v>25</v>
      </c>
      <c r="K212" s="71">
        <v>1</v>
      </c>
      <c r="M212" s="71">
        <v>1</v>
      </c>
      <c r="N212" s="71">
        <v>1</v>
      </c>
      <c r="O212" s="71">
        <v>1</v>
      </c>
    </row>
    <row r="213" spans="2:15" s="71" customFormat="1" ht="12.75" hidden="1">
      <c r="B213" s="71">
        <v>2</v>
      </c>
      <c r="C213" s="71">
        <v>20</v>
      </c>
      <c r="D213" s="71" t="s">
        <v>50</v>
      </c>
      <c r="E213" s="71" t="s">
        <v>51</v>
      </c>
      <c r="F213" s="75">
        <f>IF(formulaire!G$369="","",formulaire!G$369)</f>
      </c>
      <c r="G213" s="71" t="s">
        <v>28</v>
      </c>
      <c r="H213" s="71">
        <v>240</v>
      </c>
      <c r="I213" s="71" t="s">
        <v>18</v>
      </c>
      <c r="J213" s="71">
        <v>25</v>
      </c>
      <c r="K213" s="71">
        <v>1</v>
      </c>
      <c r="M213" s="71">
        <v>1</v>
      </c>
      <c r="N213" s="71">
        <v>1</v>
      </c>
      <c r="O213" s="71">
        <v>1</v>
      </c>
    </row>
    <row r="214" spans="2:15" s="71" customFormat="1" ht="12.75" hidden="1">
      <c r="B214" s="71">
        <v>2</v>
      </c>
      <c r="C214" s="71">
        <v>20</v>
      </c>
      <c r="D214" s="71" t="s">
        <v>52</v>
      </c>
      <c r="E214" s="71" t="s">
        <v>53</v>
      </c>
      <c r="F214" s="75">
        <f>IF(formulaire!G$372="","",formulaire!G$372)</f>
      </c>
      <c r="G214" s="71" t="s">
        <v>28</v>
      </c>
      <c r="H214" s="71">
        <v>240</v>
      </c>
      <c r="I214" s="71" t="s">
        <v>18</v>
      </c>
      <c r="J214" s="71">
        <v>25</v>
      </c>
      <c r="K214" s="71">
        <v>1</v>
      </c>
      <c r="M214" s="71">
        <v>1</v>
      </c>
      <c r="N214" s="71">
        <v>1</v>
      </c>
      <c r="O214" s="71">
        <v>1</v>
      </c>
    </row>
    <row r="215" spans="2:15" s="71" customFormat="1" ht="12.75" hidden="1">
      <c r="B215" s="71">
        <v>2</v>
      </c>
      <c r="C215" s="71">
        <v>20</v>
      </c>
      <c r="D215" s="71" t="s">
        <v>54</v>
      </c>
      <c r="E215" s="71" t="s">
        <v>55</v>
      </c>
      <c r="F215" s="75">
        <f>IF(formulaire!G$375="","",formulaire!G$375)</f>
      </c>
      <c r="G215" s="71" t="s">
        <v>28</v>
      </c>
      <c r="H215" s="71">
        <v>240</v>
      </c>
      <c r="I215" s="71" t="s">
        <v>18</v>
      </c>
      <c r="J215" s="71">
        <v>25</v>
      </c>
      <c r="K215" s="71">
        <v>1</v>
      </c>
      <c r="M215" s="71">
        <v>1</v>
      </c>
      <c r="N215" s="71">
        <v>1</v>
      </c>
      <c r="O215" s="71">
        <v>1</v>
      </c>
    </row>
    <row r="216" spans="2:15" s="71" customFormat="1" ht="12.75" hidden="1">
      <c r="B216" s="71">
        <v>2</v>
      </c>
      <c r="C216" s="71">
        <v>20</v>
      </c>
      <c r="D216" s="71" t="s">
        <v>35</v>
      </c>
      <c r="E216" s="71" t="s">
        <v>75</v>
      </c>
      <c r="F216" s="75">
        <f>IF(formulaire!G$366="","",formulaire!G$366)</f>
      </c>
      <c r="G216" s="71" t="s">
        <v>28</v>
      </c>
      <c r="H216" s="71">
        <v>240</v>
      </c>
      <c r="I216" s="71" t="s">
        <v>18</v>
      </c>
      <c r="J216" s="71">
        <v>25</v>
      </c>
      <c r="K216" s="71">
        <v>1</v>
      </c>
      <c r="M216" s="71">
        <v>1</v>
      </c>
      <c r="N216" s="71">
        <v>1</v>
      </c>
      <c r="O216" s="71">
        <v>1</v>
      </c>
    </row>
    <row r="217" spans="2:15" s="71" customFormat="1" ht="12.75" hidden="1">
      <c r="B217" s="71">
        <v>2</v>
      </c>
      <c r="C217" s="71">
        <v>20</v>
      </c>
      <c r="D217" s="71" t="s">
        <v>30</v>
      </c>
      <c r="E217" s="71" t="s">
        <v>76</v>
      </c>
      <c r="F217" s="75" t="str">
        <f>formulaire!G$365&amp;"/"&amp;formulaire!J$365</f>
        <v>/</v>
      </c>
      <c r="G217" s="71" t="s">
        <v>28</v>
      </c>
      <c r="H217" s="71">
        <v>50</v>
      </c>
      <c r="I217" s="71" t="s">
        <v>31</v>
      </c>
      <c r="J217" s="71">
        <v>25</v>
      </c>
      <c r="K217" s="71">
        <v>1</v>
      </c>
      <c r="L217" s="71" t="s">
        <v>32</v>
      </c>
      <c r="M217" s="71">
        <v>1</v>
      </c>
      <c r="N217" s="71">
        <v>1</v>
      </c>
      <c r="O217" s="71">
        <v>1</v>
      </c>
    </row>
  </sheetData>
  <sheetProtection password="DB21"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5"/>
  <dimension ref="A1:B4"/>
  <sheetViews>
    <sheetView workbookViewId="0" topLeftCell="A5">
      <selection activeCell="B11" sqref="B11"/>
    </sheetView>
  </sheetViews>
  <sheetFormatPr defaultColWidth="9.140625" defaultRowHeight="12.75"/>
  <cols>
    <col min="1" max="1" width="17.140625" style="15" bestFit="1" customWidth="1"/>
    <col min="2" max="2" width="69.8515625" style="14" customWidth="1"/>
    <col min="3" max="16384" width="11.421875" style="14" customWidth="1"/>
  </cols>
  <sheetData>
    <row r="1" spans="1:2" s="5" customFormat="1" ht="12.75" hidden="1">
      <c r="A1" s="7" t="s">
        <v>14</v>
      </c>
      <c r="B1" s="5" t="s">
        <v>142</v>
      </c>
    </row>
    <row r="2" spans="1:2" s="5" customFormat="1" ht="12.75" hidden="1">
      <c r="A2" s="7" t="s">
        <v>15</v>
      </c>
      <c r="B2" s="6">
        <v>0.1</v>
      </c>
    </row>
    <row r="3" spans="1:2" s="5" customFormat="1" ht="12.75" hidden="1">
      <c r="A3" s="7" t="s">
        <v>16</v>
      </c>
      <c r="B3" s="8">
        <f ca="1">NOW()</f>
        <v>38827.48512349537</v>
      </c>
    </row>
    <row r="4" spans="1:2" s="5" customFormat="1" ht="12.75" hidden="1">
      <c r="A4" s="9" t="s">
        <v>17</v>
      </c>
      <c r="B4" s="10"/>
    </row>
  </sheetData>
  <sheetProtection password="DB21" sheet="1" objects="1" scenarios="1"/>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4"/>
  <dimension ref="A1:B3"/>
  <sheetViews>
    <sheetView workbookViewId="0" topLeftCell="A4">
      <selection activeCell="B6" sqref="B6"/>
    </sheetView>
  </sheetViews>
  <sheetFormatPr defaultColWidth="9.140625" defaultRowHeight="12.75"/>
  <cols>
    <col min="1" max="1" width="9.140625" style="14" customWidth="1"/>
    <col min="2" max="2" width="35.00390625" style="14" bestFit="1" customWidth="1"/>
    <col min="3" max="16384" width="9.140625" style="14" customWidth="1"/>
  </cols>
  <sheetData>
    <row r="1" spans="1:2" s="7" customFormat="1" ht="12.75" hidden="1">
      <c r="A1" s="7" t="s">
        <v>6</v>
      </c>
      <c r="B1" s="7" t="s">
        <v>7</v>
      </c>
    </row>
    <row r="2" spans="1:2" s="7" customFormat="1" ht="12.75" hidden="1">
      <c r="A2" s="5">
        <v>1</v>
      </c>
      <c r="B2" s="5" t="s">
        <v>143</v>
      </c>
    </row>
    <row r="3" spans="1:2" s="7" customFormat="1" ht="12.75" hidden="1">
      <c r="A3" s="5">
        <v>2</v>
      </c>
      <c r="B3" s="5" t="s">
        <v>36</v>
      </c>
    </row>
  </sheetData>
  <sheetProtection password="DB2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aw</cp:lastModifiedBy>
  <cp:lastPrinted>2004-07-07T09:15:25Z</cp:lastPrinted>
  <dcterms:created xsi:type="dcterms:W3CDTF">2004-03-10T07:59:31Z</dcterms:created>
  <dcterms:modified xsi:type="dcterms:W3CDTF">2006-04-20T09:38:50Z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17.04.2006</vt:lpwstr>
  </property>
</Properties>
</file>